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924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план'!$A$1:$X$82</definedName>
  </definedNames>
  <calcPr calcId="144525"/>
</workbook>
</file>

<file path=xl/calcChain.xml><?xml version="1.0" encoding="utf-8"?>
<calcChain xmlns="http://schemas.openxmlformats.org/spreadsheetml/2006/main">
  <c r="E67" i="1" l="1"/>
  <c r="E62" i="1"/>
  <c r="N58" i="1"/>
  <c r="O58" i="1"/>
  <c r="P58" i="1"/>
  <c r="Q58" i="1"/>
  <c r="R58" i="1"/>
  <c r="S58" i="1"/>
  <c r="T58" i="1"/>
  <c r="U58" i="1"/>
  <c r="V58" i="1"/>
  <c r="W58" i="1"/>
  <c r="X58" i="1"/>
  <c r="N63" i="1"/>
  <c r="O63" i="1"/>
  <c r="P63" i="1"/>
  <c r="Q63" i="1"/>
  <c r="R63" i="1"/>
  <c r="S63" i="1"/>
  <c r="T63" i="1"/>
  <c r="U63" i="1"/>
  <c r="V63" i="1"/>
  <c r="W63" i="1"/>
  <c r="X63" i="1"/>
  <c r="G64" i="1"/>
  <c r="E64" i="1" s="1"/>
  <c r="G59" i="1"/>
  <c r="E59" i="1" s="1"/>
  <c r="G50" i="1"/>
  <c r="E50" i="1" s="1"/>
  <c r="G51" i="1"/>
  <c r="G52" i="1"/>
  <c r="E52" i="1" s="1"/>
  <c r="G53" i="1"/>
  <c r="E53" i="1" s="1"/>
  <c r="G54" i="1"/>
  <c r="G55" i="1"/>
  <c r="G49" i="1"/>
  <c r="E49" i="1" s="1"/>
  <c r="G28" i="1"/>
  <c r="E28" i="1" s="1"/>
  <c r="E51" i="1"/>
  <c r="E54" i="1"/>
  <c r="E55" i="1"/>
  <c r="N48" i="1"/>
  <c r="O48" i="1"/>
  <c r="P48" i="1"/>
  <c r="Q48" i="1"/>
  <c r="R48" i="1"/>
  <c r="S48" i="1"/>
  <c r="T48" i="1"/>
  <c r="U48" i="1"/>
  <c r="V48" i="1"/>
  <c r="W48" i="1"/>
  <c r="X48" i="1"/>
  <c r="X27" i="1"/>
  <c r="V27" i="1"/>
  <c r="T27" i="1"/>
  <c r="R27" i="1"/>
  <c r="P27" i="1"/>
  <c r="N27" i="1"/>
  <c r="X57" i="1" l="1"/>
  <c r="X56" i="1" s="1"/>
  <c r="X68" i="1" s="1"/>
  <c r="T57" i="1"/>
  <c r="T56" i="1" s="1"/>
  <c r="T68" i="1" s="1"/>
  <c r="P57" i="1"/>
  <c r="P56" i="1" s="1"/>
  <c r="V57" i="1"/>
  <c r="V56" i="1" s="1"/>
  <c r="V68" i="1" s="1"/>
  <c r="R57" i="1"/>
  <c r="R56" i="1" s="1"/>
  <c r="R68" i="1" s="1"/>
  <c r="N57" i="1"/>
  <c r="N56" i="1" s="1"/>
  <c r="N68" i="1" s="1"/>
  <c r="P68" i="1"/>
  <c r="G48" i="1"/>
  <c r="W57" i="1"/>
  <c r="W56" i="1" s="1"/>
  <c r="U57" i="1"/>
  <c r="U56" i="1" s="1"/>
  <c r="S57" i="1"/>
  <c r="S56" i="1" s="1"/>
  <c r="Q57" i="1"/>
  <c r="Q56" i="1" s="1"/>
  <c r="O57" i="1"/>
  <c r="O56" i="1" s="1"/>
  <c r="E48" i="1"/>
  <c r="I27" i="1"/>
  <c r="H27" i="1" l="1"/>
  <c r="O27" i="1"/>
  <c r="O68" i="1" s="1"/>
  <c r="O70" i="1" s="1"/>
  <c r="G46" i="1"/>
  <c r="E46" i="1" s="1"/>
  <c r="H48" i="1" l="1"/>
  <c r="I48" i="1"/>
  <c r="J66" i="1" l="1"/>
  <c r="E66" i="1" s="1"/>
  <c r="J61" i="1"/>
  <c r="E61" i="1" s="1"/>
  <c r="J60" i="1"/>
  <c r="E60" i="1" s="1"/>
  <c r="J65" i="1"/>
  <c r="E65" i="1" s="1"/>
  <c r="H58" i="1"/>
  <c r="F63" i="1"/>
  <c r="I63" i="1"/>
  <c r="K63" i="1"/>
  <c r="L63" i="1"/>
  <c r="M63" i="1"/>
  <c r="H63" i="1"/>
  <c r="F58" i="1"/>
  <c r="I58" i="1"/>
  <c r="K58" i="1"/>
  <c r="L58" i="1"/>
  <c r="M58" i="1"/>
  <c r="F48" i="1"/>
  <c r="J48" i="1"/>
  <c r="K48" i="1"/>
  <c r="L48" i="1"/>
  <c r="M48" i="1"/>
  <c r="M27" i="1"/>
  <c r="E58" i="1" l="1"/>
  <c r="E63" i="1"/>
  <c r="F57" i="1"/>
  <c r="J63" i="1"/>
  <c r="H57" i="1"/>
  <c r="H56" i="1" s="1"/>
  <c r="H68" i="1" s="1"/>
  <c r="J58" i="1"/>
  <c r="L57" i="1"/>
  <c r="L56" i="1" s="1"/>
  <c r="M57" i="1"/>
  <c r="M56" i="1" s="1"/>
  <c r="M68" i="1" s="1"/>
  <c r="K57" i="1"/>
  <c r="I57" i="1"/>
  <c r="I56" i="1" s="1"/>
  <c r="I68" i="1" s="1"/>
  <c r="G58" i="1"/>
  <c r="G63" i="1"/>
  <c r="G41" i="1"/>
  <c r="E41" i="1" s="1"/>
  <c r="E57" i="1" l="1"/>
  <c r="E56" i="1" s="1"/>
  <c r="M70" i="1"/>
  <c r="F56" i="1"/>
  <c r="K56" i="1"/>
  <c r="J57" i="1"/>
  <c r="J56" i="1" s="1"/>
  <c r="G57" i="1"/>
  <c r="G56" i="1" s="1"/>
  <c r="F27" i="1"/>
  <c r="F68" i="1" s="1"/>
  <c r="J27" i="1" l="1"/>
  <c r="J68" i="1" s="1"/>
  <c r="K27" i="1"/>
  <c r="K68" i="1" s="1"/>
  <c r="L27" i="1"/>
  <c r="L68" i="1" s="1"/>
  <c r="Q27" i="1"/>
  <c r="Q68" i="1" s="1"/>
  <c r="S27" i="1"/>
  <c r="S68" i="1" s="1"/>
  <c r="S70" i="1" s="1"/>
  <c r="U27" i="1"/>
  <c r="U68" i="1" s="1"/>
  <c r="U70" i="1" s="1"/>
  <c r="W27" i="1"/>
  <c r="W68" i="1" s="1"/>
  <c r="W70" i="1" s="1"/>
  <c r="Q70" i="1" l="1"/>
  <c r="G29" i="1"/>
  <c r="E29" i="1" s="1"/>
  <c r="G30" i="1"/>
  <c r="E30" i="1" s="1"/>
  <c r="G31" i="1"/>
  <c r="E31" i="1" s="1"/>
  <c r="G32" i="1"/>
  <c r="E32" i="1" s="1"/>
  <c r="G33" i="1"/>
  <c r="E33" i="1" s="1"/>
  <c r="G34" i="1"/>
  <c r="E34" i="1" s="1"/>
  <c r="G35" i="1"/>
  <c r="E35" i="1" s="1"/>
  <c r="G36" i="1"/>
  <c r="E36" i="1" s="1"/>
  <c r="G37" i="1"/>
  <c r="E37" i="1" s="1"/>
  <c r="G38" i="1"/>
  <c r="E38" i="1" s="1"/>
  <c r="G39" i="1"/>
  <c r="E39" i="1" s="1"/>
  <c r="G40" i="1"/>
  <c r="E40" i="1" s="1"/>
  <c r="G42" i="1"/>
  <c r="E42" i="1" s="1"/>
  <c r="G43" i="1"/>
  <c r="E43" i="1" s="1"/>
  <c r="G44" i="1"/>
  <c r="E44" i="1" s="1"/>
  <c r="G45" i="1"/>
  <c r="E45" i="1" s="1"/>
  <c r="E27" i="1" l="1"/>
  <c r="E68" i="1" s="1"/>
  <c r="E70" i="1" s="1"/>
  <c r="G27" i="1"/>
  <c r="G68" i="1" s="1"/>
  <c r="H9" i="2"/>
  <c r="G9" i="2"/>
  <c r="F9" i="2"/>
  <c r="E9" i="2"/>
  <c r="D9" i="2"/>
  <c r="C9" i="2"/>
  <c r="B9" i="2"/>
  <c r="I8" i="2"/>
  <c r="I7" i="2"/>
  <c r="I6" i="2"/>
  <c r="I5" i="2"/>
  <c r="I9" i="2" l="1"/>
</calcChain>
</file>

<file path=xl/sharedStrings.xml><?xml version="1.0" encoding="utf-8"?>
<sst xmlns="http://schemas.openxmlformats.org/spreadsheetml/2006/main" count="253" uniqueCount="181">
  <si>
    <t>Индекс</t>
  </si>
  <si>
    <t>Формы промежуточной аттестации</t>
  </si>
  <si>
    <t>I курс</t>
  </si>
  <si>
    <t>II курс</t>
  </si>
  <si>
    <t>III курс</t>
  </si>
  <si>
    <t>IV курс</t>
  </si>
  <si>
    <t>О.00</t>
  </si>
  <si>
    <t>Учебная практика</t>
  </si>
  <si>
    <t>Производственная практика</t>
  </si>
  <si>
    <t>Всего</t>
  </si>
  <si>
    <t>Государственная (итоговая) аттестация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</si>
  <si>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</si>
  <si>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</si>
  <si>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</si>
  <si>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</si>
  <si>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</si>
  <si>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</si>
  <si>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</si>
  <si>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</si>
  <si>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</si>
  <si>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</si>
  <si>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</si>
  <si>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</si>
  <si>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</si>
  <si>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</si>
  <si>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</si>
  <si>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</si>
  <si>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ОУДп.12</t>
  </si>
  <si>
    <t>ОУДп.13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</si>
  <si>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</si>
  <si>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</si>
  <si>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</si>
  <si>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</si>
  <si>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</si>
  <si>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</si>
  <si>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</si>
  <si>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</si>
  <si>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t>Индивидуальный проект*</t>
  </si>
  <si>
    <t>программы подготовки квалифицированных рабочих, служащих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</si>
  <si>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технический</t>
    </r>
  </si>
  <si>
    <t>ОУДб.10</t>
  </si>
  <si>
    <t>УД.15</t>
  </si>
  <si>
    <t>УД.16</t>
  </si>
  <si>
    <r>
      <t xml:space="preserve">                                                  по профессии  </t>
    </r>
    <r>
      <rPr>
        <b/>
        <sz val="12"/>
        <color theme="1"/>
        <rFont val="Times New Roman"/>
        <family val="1"/>
        <charset val="204"/>
      </rPr>
      <t>08.01.07 Мастер общестроительных работ</t>
    </r>
  </si>
  <si>
    <t>ОУДб.11</t>
  </si>
  <si>
    <t>ОУДп.14</t>
  </si>
  <si>
    <t>УД.17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</si>
  <si>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каменщик-электросварщик ручной сварки</t>
    </r>
  </si>
  <si>
    <t>УД.18</t>
  </si>
  <si>
    <t>зачеты</t>
  </si>
  <si>
    <t>экзамены</t>
  </si>
  <si>
    <t>теоретическое обучение</t>
  </si>
  <si>
    <t xml:space="preserve">Лабораторных и практических занятий </t>
  </si>
  <si>
    <t>Общеобразовательный  цикл</t>
  </si>
  <si>
    <t>Наименование учебных циклов, дисциплин, профессиональных модулей, МДК, практик</t>
  </si>
  <si>
    <t>Самостоятельная  работа</t>
  </si>
  <si>
    <t>консультации</t>
  </si>
  <si>
    <t xml:space="preserve">промежуточная аттестация </t>
  </si>
  <si>
    <t>ОП.00</t>
  </si>
  <si>
    <t>Общепрофессиональный цикл</t>
  </si>
  <si>
    <t>П.00</t>
  </si>
  <si>
    <t>Профессиональный  цикл</t>
  </si>
  <si>
    <t>ПМ.00</t>
  </si>
  <si>
    <t>Профессиональные модули</t>
  </si>
  <si>
    <t>ГИА</t>
  </si>
  <si>
    <t>Русский язык (базовая)</t>
  </si>
  <si>
    <t>Литература (базовая)</t>
  </si>
  <si>
    <t>Иностранный язык (базовая)</t>
  </si>
  <si>
    <t>История (базовая)</t>
  </si>
  <si>
    <t>Физическая культура (базовая)</t>
  </si>
  <si>
    <t>Основы безопасности жизнедеятельности (базовая)</t>
  </si>
  <si>
    <t>Химия (базовая)</t>
  </si>
  <si>
    <t>Обществознание (включая экономику и право) (базовая)</t>
  </si>
  <si>
    <t>Биология (базовая)</t>
  </si>
  <si>
    <t>География (базовая)</t>
  </si>
  <si>
    <t>Экология (базовая)</t>
  </si>
  <si>
    <t>Математика: алгебра и начала математического анализа; геометрия (профильная)</t>
  </si>
  <si>
    <t>Информатика (профильная)</t>
  </si>
  <si>
    <t>Физика (профильная)</t>
  </si>
  <si>
    <t>Кубановедение (дополнительная)</t>
  </si>
  <si>
    <t>Основы предпринимательской деятельности (дополнительная)</t>
  </si>
  <si>
    <t>Астрономия (дополнительная)</t>
  </si>
  <si>
    <t>ИТОГО</t>
  </si>
  <si>
    <t>-,-,-,-</t>
  </si>
  <si>
    <t>-,-,-,Э</t>
  </si>
  <si>
    <t>-,-,-</t>
  </si>
  <si>
    <t>-,-</t>
  </si>
  <si>
    <t>-</t>
  </si>
  <si>
    <t>ОП.01</t>
  </si>
  <si>
    <t>Основы строительного черчения</t>
  </si>
  <si>
    <t>ОП.02</t>
  </si>
  <si>
    <t>ОП.03</t>
  </si>
  <si>
    <t>ОП.04</t>
  </si>
  <si>
    <t>ОП.05</t>
  </si>
  <si>
    <t>ОП.06</t>
  </si>
  <si>
    <t>Основы технологий общестроительных работ</t>
  </si>
  <si>
    <t>Безопасность жизнедеятельности</t>
  </si>
  <si>
    <t xml:space="preserve">Физическая культура </t>
  </si>
  <si>
    <t>Введение в профессию</t>
  </si>
  <si>
    <t>ПМ.03</t>
  </si>
  <si>
    <t>Выполнение каменных работ</t>
  </si>
  <si>
    <t>МДК.03.01</t>
  </si>
  <si>
    <t>Технология каменных работ</t>
  </si>
  <si>
    <t>УП.03.01</t>
  </si>
  <si>
    <t>ПП.03.01</t>
  </si>
  <si>
    <t>ПМ.07</t>
  </si>
  <si>
    <t>МДК.07.01</t>
  </si>
  <si>
    <t>Технология сварочных работ</t>
  </si>
  <si>
    <t>УП.07.01</t>
  </si>
  <si>
    <t>ПП.07.01</t>
  </si>
  <si>
    <t>Государственная итоговая аттестация:</t>
  </si>
  <si>
    <t>выпускная квалификационная работа в виде демонстрационного экзамена</t>
  </si>
  <si>
    <t>Общее количество консультаций на группу не более 100 часов в год на экзамены, индивидуальный проект</t>
  </si>
  <si>
    <t>ОП.07</t>
  </si>
  <si>
    <t xml:space="preserve">Основы материаловедения </t>
  </si>
  <si>
    <t>-,ДЗ</t>
  </si>
  <si>
    <t>-,-,-,ДЗ</t>
  </si>
  <si>
    <t>ДЗ</t>
  </si>
  <si>
    <t>-,-,ДЗ</t>
  </si>
  <si>
    <t>Выполнение сварочных работ ручной дуговой сваркой (наплавка, резка) плавящимся покрытым электродом простых деталей неответственных конструкций, ручной дуговой сваркой (наплавка) неплавящимся электродом в защитном газе простых деталей неответственных конструкций, плазменной дуговой сваркой (наплавка, резка)</t>
  </si>
  <si>
    <t>Промежуточная аттестация по ПМ.07</t>
  </si>
  <si>
    <t>Промежуточная аттестация по ПМ.03</t>
  </si>
  <si>
    <t>-,-,Э</t>
  </si>
  <si>
    <t>Э</t>
  </si>
  <si>
    <t>З,З</t>
  </si>
  <si>
    <t>Эм</t>
  </si>
  <si>
    <t>2з/5дз</t>
  </si>
  <si>
    <t>2э</t>
  </si>
  <si>
    <t>0з/6дз</t>
  </si>
  <si>
    <r>
      <t>2э</t>
    </r>
    <r>
      <rPr>
        <b/>
        <sz val="8"/>
        <color theme="1"/>
        <rFont val="Times New Roman"/>
        <family val="1"/>
        <charset val="204"/>
      </rPr>
      <t>м</t>
    </r>
  </si>
  <si>
    <t>0з/3дз</t>
  </si>
  <si>
    <r>
      <t>1э</t>
    </r>
    <r>
      <rPr>
        <b/>
        <sz val="8"/>
        <color theme="1"/>
        <rFont val="Times New Roman"/>
        <family val="1"/>
        <charset val="204"/>
      </rPr>
      <t>м</t>
    </r>
  </si>
  <si>
    <t xml:space="preserve">Зачетов** </t>
  </si>
  <si>
    <t xml:space="preserve">Экзаменов** </t>
  </si>
  <si>
    <t xml:space="preserve">Производств. Практики </t>
  </si>
  <si>
    <t xml:space="preserve">Учебной практики </t>
  </si>
  <si>
    <r>
      <t>Дисциплин и МДК</t>
    </r>
    <r>
      <rPr>
        <sz val="8"/>
        <color rgb="FFFF0000"/>
        <rFont val="Times New Roman"/>
        <family val="1"/>
        <charset val="204"/>
      </rPr>
      <t xml:space="preserve"> </t>
    </r>
  </si>
  <si>
    <t>Основы финансовой грамотности (дополнительная)</t>
  </si>
  <si>
    <t>УД.19</t>
  </si>
  <si>
    <t>Родная литература (русская) (дополнительная)</t>
  </si>
  <si>
    <t>Объем образовательной  нагрузки</t>
  </si>
  <si>
    <t>Учебная нагрузка обучающихся (час.)</t>
  </si>
  <si>
    <t>Во взаимодействии с преподавателем</t>
  </si>
  <si>
    <t>всего учебных занятий</t>
  </si>
  <si>
    <t>Нагрузка на дисциплины и МДК</t>
  </si>
  <si>
    <t>по практике производственной и учебной</t>
  </si>
  <si>
    <t>Распределение  учебной нагрузки по курсам и семестрам (час. в семестр)</t>
  </si>
  <si>
    <t>во взаимодействии с преподавателем</t>
  </si>
  <si>
    <t>самостоятельная работа</t>
  </si>
  <si>
    <t>Всего объем образовательной программы</t>
  </si>
  <si>
    <t>Государственная итоговая аттестация</t>
  </si>
  <si>
    <r>
      <rPr>
        <b/>
        <sz val="10"/>
        <color theme="1"/>
        <rFont val="Times New Roman"/>
        <family val="1"/>
        <charset val="204"/>
      </rPr>
      <t xml:space="preserve">3 сем. </t>
    </r>
    <r>
      <rPr>
        <sz val="10"/>
        <color theme="1"/>
        <rFont val="Times New Roman"/>
        <family val="1"/>
        <charset val="204"/>
      </rPr>
      <t xml:space="preserve">          16 нед. 16/0/0</t>
    </r>
  </si>
  <si>
    <r>
      <rPr>
        <b/>
        <sz val="10"/>
        <color theme="1"/>
        <rFont val="Times New Roman"/>
        <family val="1"/>
        <charset val="204"/>
      </rPr>
      <t>4 сем.</t>
    </r>
    <r>
      <rPr>
        <sz val="10"/>
        <color theme="1"/>
        <rFont val="Times New Roman"/>
        <family val="1"/>
        <charset val="204"/>
      </rPr>
      <t xml:space="preserve">           23 нед. 13/4/6</t>
    </r>
  </si>
  <si>
    <r>
      <rPr>
        <b/>
        <sz val="10"/>
        <color theme="1"/>
        <rFont val="Times New Roman"/>
        <family val="1"/>
        <charset val="204"/>
      </rPr>
      <t xml:space="preserve">5 сем. </t>
    </r>
    <r>
      <rPr>
        <sz val="10"/>
        <color theme="1"/>
        <rFont val="Times New Roman"/>
        <family val="1"/>
        <charset val="204"/>
      </rPr>
      <t xml:space="preserve">             17 нед. 5,5/11,5/0</t>
    </r>
  </si>
  <si>
    <r>
      <rPr>
        <b/>
        <sz val="10"/>
        <color theme="1"/>
        <rFont val="Times New Roman"/>
        <family val="1"/>
        <charset val="204"/>
      </rPr>
      <t xml:space="preserve">6 сем. </t>
    </r>
    <r>
      <rPr>
        <sz val="10"/>
        <color theme="1"/>
        <rFont val="Times New Roman"/>
        <family val="1"/>
        <charset val="204"/>
      </rPr>
      <t xml:space="preserve">           20 нед. 2,5/3,5/14</t>
    </r>
  </si>
  <si>
    <r>
      <rPr>
        <b/>
        <sz val="10"/>
        <color theme="1"/>
        <rFont val="Times New Roman"/>
        <family val="1"/>
        <charset val="204"/>
      </rPr>
      <t>1 сем.</t>
    </r>
    <r>
      <rPr>
        <sz val="10"/>
        <color theme="1"/>
        <rFont val="Times New Roman"/>
        <family val="1"/>
        <charset val="204"/>
      </rPr>
      <t xml:space="preserve">             17 нед.       17/0/0</t>
    </r>
  </si>
  <si>
    <r>
      <rPr>
        <b/>
        <sz val="10"/>
        <color theme="1"/>
        <rFont val="Times New Roman"/>
        <family val="1"/>
        <charset val="204"/>
      </rPr>
      <t>2 сем.</t>
    </r>
    <r>
      <rPr>
        <sz val="10"/>
        <color theme="1"/>
        <rFont val="Times New Roman"/>
        <family val="1"/>
        <charset val="204"/>
      </rPr>
      <t xml:space="preserve">               23 нед.        23/0/0</t>
    </r>
  </si>
  <si>
    <t>Иностранный язык в профессиональной деятельности</t>
  </si>
  <si>
    <t xml:space="preserve">*Индивидуальный проект выполняется обучающимися самостоятельно под руководством преподавателя по выбранной теме в рамках изучаемых учебных предметов </t>
  </si>
  <si>
    <t>**Количество экзаменов и зачетов  с учетом дисциплины Физическая культура</t>
  </si>
  <si>
    <t>З,З,ДЗ</t>
  </si>
  <si>
    <t>3э</t>
  </si>
  <si>
    <t>2з/16дз</t>
  </si>
  <si>
    <r>
      <t>5э/2э</t>
    </r>
    <r>
      <rPr>
        <b/>
        <sz val="8"/>
        <color theme="1"/>
        <rFont val="Times New Roman"/>
        <family val="1"/>
        <charset val="204"/>
      </rPr>
      <t>м</t>
    </r>
  </si>
  <si>
    <t>4з/27дз</t>
  </si>
  <si>
    <t>16 (612)</t>
  </si>
  <si>
    <t>18 (828)</t>
  </si>
  <si>
    <t>12 (576)</t>
  </si>
  <si>
    <t>10 (468)</t>
  </si>
  <si>
    <t>2 (144)</t>
  </si>
  <si>
    <t>2 (216)</t>
  </si>
  <si>
    <t>4 (204)</t>
  </si>
  <si>
    <t>2 (408)</t>
  </si>
  <si>
    <t>4 (84)</t>
  </si>
  <si>
    <t>2 (132)</t>
  </si>
  <si>
    <t>2 (504)</t>
  </si>
  <si>
    <t xml:space="preserve">год поступления - 2020 </t>
  </si>
  <si>
    <t>год выпуска -  2023</t>
  </si>
  <si>
    <r>
      <t xml:space="preserve">I курс                                  </t>
    </r>
    <r>
      <rPr>
        <sz val="8"/>
        <color theme="1"/>
        <rFont val="Times New Roman"/>
        <family val="1"/>
        <charset val="204"/>
      </rPr>
      <t>2020-2021 уч.год</t>
    </r>
  </si>
  <si>
    <r>
      <t xml:space="preserve">II курс          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</si>
  <si>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III курс                              </t>
    </r>
    <r>
      <rPr>
        <sz val="8"/>
        <color theme="1"/>
        <rFont val="Times New Roman"/>
        <family val="1"/>
        <charset val="204"/>
      </rPr>
      <t>2022-2023 уч.год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</si>
</sst>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 vertical="center" indent="5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6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6" fillId="0" borderId="0" xfId="0" applyNumberFormat="1" applyFont="1"/>
    <xf numFmtId="49" fontId="5" fillId="0" borderId="0" xfId="0" applyNumberFormat="1" applyFont="1"/>
    <xf numFmtId="0" fontId="9" fillId="0" borderId="0" xfId="0" applyFont="1" applyBorder="1" applyAlignment="1">
      <alignment horizontal="justify" vertical="center" wrapText="1"/>
    </xf>
    <xf numFmtId="0" fontId="9" fillId="0" borderId="0" xfId="0" applyFont="1"/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0" xfId="0" applyFont="1" applyBorder="1" applyAlignment="1">
      <alignment horizontal="justify" vertical="center" wrapText="1"/>
    </xf>
    <xf numFmtId="0" fontId="17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9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5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" fontId="5" fillId="0" borderId="0" xfId="0" applyNumberFormat="1" applyFont="1"/>
    <xf numFmtId="0" fontId="23" fillId="0" borderId="0" xfId="0" applyFont="1"/>
    <xf numFmtId="0" fontId="18" fillId="0" borderId="0" xfId="0" applyFont="1" applyAlignment="1">
      <alignment horizontal="center" vertical="center"/>
    </xf>
    <xf numFmtId="0" fontId="11" fillId="3" borderId="10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0" fontId="15" fillId="3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12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49" fontId="25" fillId="0" borderId="0" xfId="0" applyNumberFormat="1" applyFont="1"/>
    <xf numFmtId="0" fontId="25" fillId="0" borderId="0" xfId="0" applyFont="1"/>
    <xf numFmtId="0" fontId="25" fillId="0" borderId="0" xfId="0" applyFont="1" applyBorder="1"/>
    <xf numFmtId="0" fontId="20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4" fillId="3" borderId="0" xfId="0" applyFont="1" applyFill="1" applyAlignment="1">
      <alignment horizontal="left" vertical="center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5" fillId="3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justify" vertical="center" wrapText="1"/>
    </xf>
    <xf numFmtId="0" fontId="9" fillId="3" borderId="9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13" fillId="6" borderId="7" xfId="0" applyFont="1" applyFill="1" applyBorder="1" applyAlignment="1">
      <alignment vertical="center" wrapText="1"/>
    </xf>
    <xf numFmtId="0" fontId="13" fillId="6" borderId="14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horizontal="right" vertical="center" wrapText="1"/>
    </xf>
    <xf numFmtId="0" fontId="11" fillId="5" borderId="14" xfId="0" applyFont="1" applyFill="1" applyBorder="1" applyAlignment="1">
      <alignment horizontal="right" vertical="center" wrapText="1"/>
    </xf>
    <xf numFmtId="1" fontId="9" fillId="3" borderId="7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justify" vertical="center" wrapText="1"/>
    </xf>
    <xf numFmtId="0" fontId="9" fillId="3" borderId="0" xfId="0" applyFont="1" applyFill="1" applyBorder="1" applyAlignment="1">
      <alignment horizontal="justify" vertical="center" wrapText="1"/>
    </xf>
    <xf numFmtId="0" fontId="9" fillId="3" borderId="8" xfId="0" applyFont="1" applyFill="1" applyBorder="1" applyAlignment="1">
      <alignment horizontal="justify" vertical="center" wrapText="1"/>
    </xf>
    <xf numFmtId="0" fontId="9" fillId="3" borderId="11" xfId="0" applyFont="1" applyFill="1" applyBorder="1" applyAlignment="1">
      <alignment horizontal="justify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9" fillId="3" borderId="13" xfId="0" applyFont="1" applyFill="1" applyBorder="1" applyAlignment="1">
      <alignment horizontal="justify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justify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16" fillId="7" borderId="2" xfId="0" applyNumberFormat="1" applyFont="1" applyFill="1" applyBorder="1" applyAlignment="1">
      <alignment horizontal="center" textRotation="90" wrapText="1"/>
    </xf>
    <xf numFmtId="49" fontId="16" fillId="7" borderId="4" xfId="0" applyNumberFormat="1" applyFont="1" applyFill="1" applyBorder="1" applyAlignment="1">
      <alignment horizontal="center" textRotation="90" wrapText="1"/>
    </xf>
    <xf numFmtId="49" fontId="16" fillId="7" borderId="3" xfId="0" applyNumberFormat="1" applyFont="1" applyFill="1" applyBorder="1" applyAlignment="1">
      <alignment horizont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center" textRotation="90" wrapText="1"/>
    </xf>
    <xf numFmtId="0" fontId="15" fillId="0" borderId="4" xfId="0" applyFont="1" applyBorder="1" applyAlignment="1">
      <alignment horizontal="center" textRotation="90" wrapText="1"/>
    </xf>
    <xf numFmtId="0" fontId="15" fillId="0" borderId="3" xfId="0" applyFont="1" applyBorder="1" applyAlignment="1">
      <alignment horizontal="center" textRotation="90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4" fillId="0" borderId="2" xfId="0" applyFont="1" applyBorder="1" applyAlignment="1">
      <alignment textRotation="90" wrapText="1"/>
    </xf>
    <xf numFmtId="0" fontId="24" fillId="0" borderId="4" xfId="0" applyFont="1" applyBorder="1" applyAlignment="1">
      <alignment textRotation="90" wrapText="1"/>
    </xf>
    <xf numFmtId="0" fontId="24" fillId="0" borderId="3" xfId="0" applyFont="1" applyBorder="1" applyAlignment="1">
      <alignment textRotation="90" wrapText="1"/>
    </xf>
    <xf numFmtId="0" fontId="24" fillId="0" borderId="2" xfId="0" applyFont="1" applyBorder="1" applyAlignment="1">
      <alignment horizontal="center" textRotation="90" wrapText="1"/>
    </xf>
    <xf numFmtId="0" fontId="24" fillId="0" borderId="3" xfId="0" applyFont="1" applyBorder="1" applyAlignment="1">
      <alignment horizont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textRotation="90" wrapText="1"/>
    </xf>
    <xf numFmtId="49" fontId="15" fillId="0" borderId="3" xfId="0" applyNumberFormat="1" applyFont="1" applyBorder="1" applyAlignment="1">
      <alignment horizontal="center" textRotation="90" wrapText="1"/>
    </xf>
    <xf numFmtId="0" fontId="7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tabSelected="1" zoomScale="90" zoomScaleNormal="90" zoomScaleSheetLayoutView="100" workbookViewId="0">
      <selection activeCell="AC68" sqref="AC68"/>
    </sheetView>
  </sheetViews>
  <sheetFormatPr defaultRowHeight="15" x14ac:dyDescent="0.25"/>
  <cols>
    <col min="1" max="1" width="11.7109375" style="3" customWidth="1"/>
    <col min="2" max="2" width="35.42578125" customWidth="1"/>
    <col min="3" max="3" width="9.42578125" customWidth="1"/>
    <col min="4" max="4" width="9.85546875" style="9" customWidth="1"/>
    <col min="5" max="5" width="8.42578125" style="9" customWidth="1"/>
    <col min="6" max="6" width="5.7109375" customWidth="1"/>
    <col min="7" max="7" width="6.28515625" customWidth="1"/>
    <col min="8" max="8" width="6.7109375" customWidth="1"/>
    <col min="9" max="9" width="10" customWidth="1"/>
    <col min="10" max="10" width="7.5703125" customWidth="1"/>
    <col min="11" max="12" width="5.28515625" customWidth="1"/>
    <col min="13" max="13" width="6.140625" customWidth="1"/>
    <col min="14" max="14" width="4.85546875" customWidth="1"/>
    <col min="15" max="15" width="6.28515625" customWidth="1"/>
    <col min="16" max="16" width="5.28515625" customWidth="1"/>
    <col min="17" max="17" width="5.5703125" customWidth="1"/>
    <col min="18" max="18" width="4.5703125" customWidth="1"/>
    <col min="19" max="19" width="5.28515625" customWidth="1"/>
    <col min="20" max="20" width="4.42578125" customWidth="1"/>
    <col min="21" max="21" width="6.140625" customWidth="1"/>
    <col min="22" max="22" width="5" customWidth="1"/>
    <col min="23" max="23" width="6.140625" customWidth="1"/>
    <col min="24" max="24" width="4.28515625" customWidth="1"/>
    <col min="25" max="25" width="7.140625" customWidth="1"/>
    <col min="26" max="26" width="4.28515625" customWidth="1"/>
  </cols>
  <sheetData>
    <row r="1" spans="1:26" x14ac:dyDescent="0.25">
      <c r="A1" s="110" t="s">
        <v>176</v>
      </c>
      <c r="B1" s="110"/>
      <c r="M1" s="27"/>
      <c r="N1" s="27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6" x14ac:dyDescent="0.25">
      <c r="A2" s="110" t="s">
        <v>177</v>
      </c>
      <c r="B2" s="110"/>
      <c r="M2" s="27"/>
      <c r="N2" s="27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" customHeight="1" x14ac:dyDescent="0.25">
      <c r="M3" s="27"/>
      <c r="N3" s="27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5">
      <c r="M4" s="24"/>
      <c r="N4" s="24"/>
    </row>
    <row r="5" spans="1:26" ht="7.5" customHeight="1" x14ac:dyDescent="0.25"/>
    <row r="6" spans="1:26" ht="15.75" x14ac:dyDescent="0.25">
      <c r="D6" s="25" t="s">
        <v>29</v>
      </c>
      <c r="E6" s="25"/>
    </row>
    <row r="7" spans="1:26" ht="15.75" x14ac:dyDescent="0.25">
      <c r="D7" s="26" t="s">
        <v>30</v>
      </c>
      <c r="E7" s="26"/>
    </row>
    <row r="8" spans="1:26" ht="15.75" x14ac:dyDescent="0.25">
      <c r="D8" s="26" t="s">
        <v>31</v>
      </c>
      <c r="E8" s="26"/>
    </row>
    <row r="9" spans="1:26" ht="15.75" x14ac:dyDescent="0.25">
      <c r="D9" s="26" t="s">
        <v>38</v>
      </c>
      <c r="E9" s="26"/>
    </row>
    <row r="10" spans="1:26" ht="15.75" x14ac:dyDescent="0.25">
      <c r="D10" s="26" t="s">
        <v>32</v>
      </c>
      <c r="E10" s="26"/>
    </row>
    <row r="11" spans="1:26" ht="15.75" x14ac:dyDescent="0.25">
      <c r="D11" s="26" t="s">
        <v>33</v>
      </c>
      <c r="E11" s="26"/>
    </row>
    <row r="12" spans="1:26" ht="15.75" x14ac:dyDescent="0.25">
      <c r="B12" s="111" t="s">
        <v>43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92"/>
    </row>
    <row r="13" spans="1:26" ht="16.5" customHeight="1" x14ac:dyDescent="0.25">
      <c r="F13" s="115" t="s">
        <v>47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94"/>
    </row>
    <row r="14" spans="1:26" x14ac:dyDescent="0.25">
      <c r="F14" s="116" t="s">
        <v>34</v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95"/>
    </row>
    <row r="15" spans="1:26" x14ac:dyDescent="0.25">
      <c r="F15" s="116" t="s">
        <v>35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95"/>
      <c r="Y15" s="28"/>
      <c r="Z15" s="47"/>
    </row>
    <row r="16" spans="1:26" x14ac:dyDescent="0.25">
      <c r="F16" s="117" t="s">
        <v>36</v>
      </c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96"/>
    </row>
    <row r="17" spans="1:28" x14ac:dyDescent="0.25">
      <c r="F17" s="116" t="s">
        <v>39</v>
      </c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28"/>
      <c r="AB17" s="28"/>
    </row>
    <row r="18" spans="1:28" ht="6" customHeight="1" x14ac:dyDescent="0.25">
      <c r="F18" s="38"/>
      <c r="G18" s="38"/>
      <c r="H18" s="38"/>
      <c r="I18" s="38"/>
      <c r="J18" s="44"/>
      <c r="K18" s="44"/>
      <c r="L18" s="44"/>
      <c r="M18" s="38"/>
      <c r="N18" s="95"/>
      <c r="O18" s="38"/>
      <c r="P18" s="95"/>
      <c r="Q18" s="38"/>
      <c r="R18" s="95"/>
      <c r="S18" s="38"/>
      <c r="T18" s="95"/>
      <c r="U18" s="38"/>
      <c r="V18" s="95"/>
      <c r="W18" s="38"/>
      <c r="X18" s="95"/>
      <c r="Y18" s="38"/>
      <c r="Z18" s="38"/>
      <c r="AA18" s="28"/>
      <c r="AB18" s="28"/>
    </row>
    <row r="19" spans="1:28" s="50" customFormat="1" ht="38.25" customHeight="1" x14ac:dyDescent="0.2">
      <c r="A19" s="173" t="s">
        <v>0</v>
      </c>
      <c r="B19" s="176" t="s">
        <v>54</v>
      </c>
      <c r="C19" s="139" t="s">
        <v>1</v>
      </c>
      <c r="D19" s="140"/>
      <c r="E19" s="147" t="s">
        <v>140</v>
      </c>
      <c r="F19" s="144" t="s">
        <v>141</v>
      </c>
      <c r="G19" s="145"/>
      <c r="H19" s="145"/>
      <c r="I19" s="145"/>
      <c r="J19" s="145"/>
      <c r="K19" s="145"/>
      <c r="L19" s="146"/>
      <c r="M19" s="144" t="s">
        <v>146</v>
      </c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6"/>
    </row>
    <row r="20" spans="1:28" s="50" customFormat="1" ht="15.75" hidden="1" customHeight="1" thickBot="1" x14ac:dyDescent="0.25">
      <c r="A20" s="174"/>
      <c r="B20" s="177"/>
      <c r="C20" s="48"/>
      <c r="D20" s="49"/>
      <c r="E20" s="148"/>
      <c r="F20" s="88"/>
      <c r="G20" s="88"/>
      <c r="H20" s="88"/>
      <c r="I20" s="88"/>
      <c r="J20" s="88"/>
      <c r="K20" s="88"/>
      <c r="L20" s="89"/>
      <c r="M20" s="161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3"/>
    </row>
    <row r="21" spans="1:28" s="50" customFormat="1" ht="15.75" hidden="1" customHeight="1" thickBot="1" x14ac:dyDescent="0.25">
      <c r="A21" s="174"/>
      <c r="B21" s="177"/>
      <c r="C21" s="48"/>
      <c r="D21" s="49"/>
      <c r="E21" s="148"/>
      <c r="F21" s="90"/>
      <c r="G21" s="90"/>
      <c r="H21" s="90"/>
      <c r="I21" s="90"/>
      <c r="J21" s="90"/>
      <c r="K21" s="90"/>
      <c r="L21" s="91"/>
      <c r="M21" s="164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6"/>
    </row>
    <row r="22" spans="1:28" s="50" customFormat="1" ht="27.75" customHeight="1" x14ac:dyDescent="0.2">
      <c r="A22" s="174"/>
      <c r="B22" s="177"/>
      <c r="C22" s="179" t="s">
        <v>49</v>
      </c>
      <c r="D22" s="179" t="s">
        <v>50</v>
      </c>
      <c r="E22" s="148"/>
      <c r="F22" s="167" t="s">
        <v>55</v>
      </c>
      <c r="G22" s="130" t="s">
        <v>142</v>
      </c>
      <c r="H22" s="131"/>
      <c r="I22" s="131"/>
      <c r="J22" s="131"/>
      <c r="K22" s="131"/>
      <c r="L22" s="132"/>
      <c r="M22" s="150" t="s">
        <v>178</v>
      </c>
      <c r="N22" s="151"/>
      <c r="O22" s="151"/>
      <c r="P22" s="152"/>
      <c r="Q22" s="150" t="s">
        <v>179</v>
      </c>
      <c r="R22" s="151"/>
      <c r="S22" s="151"/>
      <c r="T22" s="152"/>
      <c r="U22" s="150" t="s">
        <v>180</v>
      </c>
      <c r="V22" s="151"/>
      <c r="W22" s="151"/>
      <c r="X22" s="152"/>
    </row>
    <row r="23" spans="1:28" s="50" customFormat="1" ht="10.5" customHeight="1" x14ac:dyDescent="0.2">
      <c r="A23" s="174"/>
      <c r="B23" s="177"/>
      <c r="C23" s="179"/>
      <c r="D23" s="179"/>
      <c r="E23" s="148"/>
      <c r="F23" s="168"/>
      <c r="G23" s="130" t="s">
        <v>144</v>
      </c>
      <c r="H23" s="131"/>
      <c r="I23" s="132"/>
      <c r="J23" s="158" t="s">
        <v>145</v>
      </c>
      <c r="K23" s="158" t="s">
        <v>56</v>
      </c>
      <c r="L23" s="158" t="s">
        <v>57</v>
      </c>
      <c r="M23" s="153" t="s">
        <v>155</v>
      </c>
      <c r="N23" s="154"/>
      <c r="O23" s="153" t="s">
        <v>156</v>
      </c>
      <c r="P23" s="154"/>
      <c r="Q23" s="153" t="s">
        <v>151</v>
      </c>
      <c r="R23" s="154"/>
      <c r="S23" s="153" t="s">
        <v>152</v>
      </c>
      <c r="T23" s="154"/>
      <c r="U23" s="172" t="s">
        <v>153</v>
      </c>
      <c r="V23" s="172"/>
      <c r="W23" s="172" t="s">
        <v>154</v>
      </c>
      <c r="X23" s="172"/>
    </row>
    <row r="24" spans="1:28" s="50" customFormat="1" ht="28.5" customHeight="1" x14ac:dyDescent="0.2">
      <c r="A24" s="174"/>
      <c r="B24" s="177"/>
      <c r="C24" s="179"/>
      <c r="D24" s="179"/>
      <c r="E24" s="148"/>
      <c r="F24" s="168"/>
      <c r="G24" s="170" t="s">
        <v>143</v>
      </c>
      <c r="H24" s="158" t="s">
        <v>51</v>
      </c>
      <c r="I24" s="158" t="s">
        <v>52</v>
      </c>
      <c r="J24" s="159"/>
      <c r="K24" s="159"/>
      <c r="L24" s="159"/>
      <c r="M24" s="155"/>
      <c r="N24" s="156"/>
      <c r="O24" s="155"/>
      <c r="P24" s="156"/>
      <c r="Q24" s="155"/>
      <c r="R24" s="156"/>
      <c r="S24" s="155"/>
      <c r="T24" s="156"/>
      <c r="U24" s="172"/>
      <c r="V24" s="172"/>
      <c r="W24" s="172"/>
      <c r="X24" s="172"/>
    </row>
    <row r="25" spans="1:28" s="50" customFormat="1" ht="76.5" customHeight="1" x14ac:dyDescent="0.2">
      <c r="A25" s="175"/>
      <c r="B25" s="178"/>
      <c r="C25" s="180"/>
      <c r="D25" s="180"/>
      <c r="E25" s="149"/>
      <c r="F25" s="169"/>
      <c r="G25" s="171"/>
      <c r="H25" s="160"/>
      <c r="I25" s="160"/>
      <c r="J25" s="160"/>
      <c r="K25" s="160"/>
      <c r="L25" s="160"/>
      <c r="M25" s="97" t="s">
        <v>147</v>
      </c>
      <c r="N25" s="99" t="s">
        <v>148</v>
      </c>
      <c r="O25" s="97" t="s">
        <v>147</v>
      </c>
      <c r="P25" s="99" t="s">
        <v>148</v>
      </c>
      <c r="Q25" s="97" t="s">
        <v>147</v>
      </c>
      <c r="R25" s="99" t="s">
        <v>148</v>
      </c>
      <c r="S25" s="97" t="s">
        <v>147</v>
      </c>
      <c r="T25" s="99" t="s">
        <v>148</v>
      </c>
      <c r="U25" s="97" t="s">
        <v>147</v>
      </c>
      <c r="V25" s="99" t="s">
        <v>148</v>
      </c>
      <c r="W25" s="97" t="s">
        <v>147</v>
      </c>
      <c r="X25" s="101" t="s">
        <v>148</v>
      </c>
    </row>
    <row r="26" spans="1:28" s="2" customFormat="1" ht="11.25" customHeight="1" x14ac:dyDescent="0.25">
      <c r="A26" s="8">
        <v>1</v>
      </c>
      <c r="B26" s="1">
        <v>2</v>
      </c>
      <c r="C26" s="1">
        <v>3</v>
      </c>
      <c r="D26" s="8">
        <v>4</v>
      </c>
      <c r="E26" s="80">
        <v>5</v>
      </c>
      <c r="F26" s="1">
        <v>7</v>
      </c>
      <c r="G26" s="8">
        <v>8</v>
      </c>
      <c r="H26" s="1">
        <v>9</v>
      </c>
      <c r="I26" s="8">
        <v>10</v>
      </c>
      <c r="J26" s="1">
        <v>11</v>
      </c>
      <c r="K26" s="8">
        <v>12</v>
      </c>
      <c r="L26" s="1">
        <v>13</v>
      </c>
      <c r="M26" s="8">
        <v>14</v>
      </c>
      <c r="N26" s="100">
        <v>15</v>
      </c>
      <c r="O26" s="8">
        <v>16</v>
      </c>
      <c r="P26" s="100">
        <v>17</v>
      </c>
      <c r="Q26" s="8">
        <v>18</v>
      </c>
      <c r="R26" s="100">
        <v>19</v>
      </c>
      <c r="S26" s="8">
        <v>20</v>
      </c>
      <c r="T26" s="100">
        <v>21</v>
      </c>
      <c r="U26" s="8">
        <v>22</v>
      </c>
      <c r="V26" s="100">
        <v>23</v>
      </c>
      <c r="W26" s="8">
        <v>24</v>
      </c>
      <c r="X26" s="100">
        <v>25</v>
      </c>
    </row>
    <row r="27" spans="1:28" s="3" customFormat="1" ht="14.25" x14ac:dyDescent="0.2">
      <c r="A27" s="54" t="s">
        <v>6</v>
      </c>
      <c r="B27" s="55" t="s">
        <v>53</v>
      </c>
      <c r="C27" s="54" t="s">
        <v>162</v>
      </c>
      <c r="D27" s="56" t="s">
        <v>161</v>
      </c>
      <c r="E27" s="77">
        <f>SUM(E28:E47)</f>
        <v>2166</v>
      </c>
      <c r="F27" s="54">
        <f t="shared" ref="F27" si="0">SUM(F28:F47)</f>
        <v>0</v>
      </c>
      <c r="G27" s="54">
        <f>SUM(G28:G47)</f>
        <v>2052</v>
      </c>
      <c r="H27" s="54">
        <f>SUM(H28:H47)</f>
        <v>1066</v>
      </c>
      <c r="I27" s="54">
        <f>SUM(I28:I47)</f>
        <v>986</v>
      </c>
      <c r="J27" s="54">
        <f t="shared" ref="J27:X27" si="1">SUM(J28:J47)</f>
        <v>0</v>
      </c>
      <c r="K27" s="54">
        <f t="shared" si="1"/>
        <v>96</v>
      </c>
      <c r="L27" s="54">
        <f t="shared" si="1"/>
        <v>18</v>
      </c>
      <c r="M27" s="54">
        <f>SUM(M28:M47)</f>
        <v>531</v>
      </c>
      <c r="N27" s="54">
        <f>SUM(N28:N47)</f>
        <v>0</v>
      </c>
      <c r="O27" s="54">
        <f>SUM(O28:O47)</f>
        <v>741</v>
      </c>
      <c r="P27" s="54">
        <f>SUM(P28:P47)</f>
        <v>0</v>
      </c>
      <c r="Q27" s="54">
        <f t="shared" si="1"/>
        <v>505</v>
      </c>
      <c r="R27" s="54">
        <f t="shared" si="1"/>
        <v>0</v>
      </c>
      <c r="S27" s="54">
        <f t="shared" si="1"/>
        <v>239</v>
      </c>
      <c r="T27" s="54">
        <f t="shared" si="1"/>
        <v>0</v>
      </c>
      <c r="U27" s="54">
        <f t="shared" si="1"/>
        <v>22</v>
      </c>
      <c r="V27" s="54">
        <f t="shared" si="1"/>
        <v>0</v>
      </c>
      <c r="W27" s="54">
        <f t="shared" si="1"/>
        <v>14</v>
      </c>
      <c r="X27" s="54">
        <f t="shared" si="1"/>
        <v>0</v>
      </c>
    </row>
    <row r="28" spans="1:28" s="3" customFormat="1" ht="13.5" customHeight="1" x14ac:dyDescent="0.2">
      <c r="A28" s="41" t="s">
        <v>18</v>
      </c>
      <c r="B28" s="15" t="s">
        <v>65</v>
      </c>
      <c r="C28" s="63" t="s">
        <v>83</v>
      </c>
      <c r="D28" s="63" t="s">
        <v>84</v>
      </c>
      <c r="E28" s="78">
        <f>SUM(F28+G28+J28+K28+L28)</f>
        <v>128</v>
      </c>
      <c r="F28" s="61">
        <v>0</v>
      </c>
      <c r="G28" s="42">
        <f>SUM(M28:W28)</f>
        <v>114</v>
      </c>
      <c r="H28" s="42">
        <v>66</v>
      </c>
      <c r="I28" s="42">
        <v>48</v>
      </c>
      <c r="J28" s="42">
        <v>0</v>
      </c>
      <c r="K28" s="42">
        <v>8</v>
      </c>
      <c r="L28" s="42">
        <v>6</v>
      </c>
      <c r="M28" s="42">
        <v>34</v>
      </c>
      <c r="N28" s="102">
        <v>0</v>
      </c>
      <c r="O28" s="42">
        <v>46</v>
      </c>
      <c r="P28" s="102">
        <v>0</v>
      </c>
      <c r="Q28" s="42">
        <v>34</v>
      </c>
      <c r="R28" s="102">
        <v>0</v>
      </c>
      <c r="S28" s="42"/>
      <c r="T28" s="102"/>
      <c r="U28" s="42"/>
      <c r="V28" s="102"/>
      <c r="W28" s="42"/>
      <c r="X28" s="102"/>
    </row>
    <row r="29" spans="1:28" s="3" customFormat="1" x14ac:dyDescent="0.2">
      <c r="A29" s="41" t="s">
        <v>19</v>
      </c>
      <c r="B29" s="15" t="s">
        <v>66</v>
      </c>
      <c r="C29" s="63" t="s">
        <v>116</v>
      </c>
      <c r="D29" s="63" t="s">
        <v>83</v>
      </c>
      <c r="E29" s="78">
        <f t="shared" ref="E29:E46" si="2">SUM(F29+G29+J29+K29+L29)</f>
        <v>171</v>
      </c>
      <c r="F29" s="42">
        <v>0</v>
      </c>
      <c r="G29" s="42">
        <f t="shared" ref="G29:G45" si="3">SUM(M29:W29)</f>
        <v>171</v>
      </c>
      <c r="H29" s="42">
        <v>124</v>
      </c>
      <c r="I29" s="42">
        <v>47</v>
      </c>
      <c r="J29" s="42">
        <v>0</v>
      </c>
      <c r="K29" s="42"/>
      <c r="L29" s="42"/>
      <c r="M29" s="42">
        <v>34</v>
      </c>
      <c r="N29" s="102">
        <v>0</v>
      </c>
      <c r="O29" s="42">
        <v>46</v>
      </c>
      <c r="P29" s="102">
        <v>0</v>
      </c>
      <c r="Q29" s="42">
        <v>48</v>
      </c>
      <c r="R29" s="102">
        <v>0</v>
      </c>
      <c r="S29" s="42">
        <v>43</v>
      </c>
      <c r="T29" s="102">
        <v>0</v>
      </c>
      <c r="U29" s="42"/>
      <c r="V29" s="102"/>
      <c r="W29" s="42"/>
      <c r="X29" s="102"/>
    </row>
    <row r="30" spans="1:28" s="3" customFormat="1" x14ac:dyDescent="0.2">
      <c r="A30" s="41" t="s">
        <v>20</v>
      </c>
      <c r="B30" s="15" t="s">
        <v>67</v>
      </c>
      <c r="C30" s="63" t="s">
        <v>118</v>
      </c>
      <c r="D30" s="63" t="s">
        <v>85</v>
      </c>
      <c r="E30" s="78">
        <f t="shared" si="2"/>
        <v>171</v>
      </c>
      <c r="F30" s="61">
        <v>0</v>
      </c>
      <c r="G30" s="42">
        <f t="shared" si="3"/>
        <v>171</v>
      </c>
      <c r="H30" s="42">
        <v>1</v>
      </c>
      <c r="I30" s="12">
        <v>170</v>
      </c>
      <c r="J30" s="42">
        <v>0</v>
      </c>
      <c r="K30" s="42"/>
      <c r="L30" s="12"/>
      <c r="M30" s="12">
        <v>51</v>
      </c>
      <c r="N30" s="103">
        <v>0</v>
      </c>
      <c r="O30" s="12">
        <v>69</v>
      </c>
      <c r="P30" s="103">
        <v>0</v>
      </c>
      <c r="Q30" s="12">
        <v>51</v>
      </c>
      <c r="R30" s="103">
        <v>0</v>
      </c>
      <c r="S30" s="12"/>
      <c r="T30" s="103"/>
      <c r="U30" s="12"/>
      <c r="V30" s="103"/>
      <c r="W30" s="12"/>
      <c r="X30" s="103"/>
    </row>
    <row r="31" spans="1:28" s="3" customFormat="1" x14ac:dyDescent="0.2">
      <c r="A31" s="41" t="s">
        <v>21</v>
      </c>
      <c r="B31" s="15" t="s">
        <v>68</v>
      </c>
      <c r="C31" s="63" t="s">
        <v>118</v>
      </c>
      <c r="D31" s="63" t="s">
        <v>85</v>
      </c>
      <c r="E31" s="78">
        <f t="shared" si="2"/>
        <v>171</v>
      </c>
      <c r="F31" s="42">
        <v>0</v>
      </c>
      <c r="G31" s="42">
        <f t="shared" si="3"/>
        <v>171</v>
      </c>
      <c r="H31" s="42">
        <v>114</v>
      </c>
      <c r="I31" s="14">
        <v>57</v>
      </c>
      <c r="J31" s="42">
        <v>0</v>
      </c>
      <c r="K31" s="42"/>
      <c r="L31" s="14"/>
      <c r="M31" s="17">
        <v>51</v>
      </c>
      <c r="N31" s="104">
        <v>0</v>
      </c>
      <c r="O31" s="17">
        <v>69</v>
      </c>
      <c r="P31" s="104">
        <v>0</v>
      </c>
      <c r="Q31" s="18">
        <v>51</v>
      </c>
      <c r="R31" s="103">
        <v>0</v>
      </c>
      <c r="S31" s="12"/>
      <c r="T31" s="103"/>
      <c r="U31" s="12"/>
      <c r="V31" s="103"/>
      <c r="W31" s="12"/>
      <c r="X31" s="103"/>
    </row>
    <row r="32" spans="1:28" s="3" customFormat="1" x14ac:dyDescent="0.2">
      <c r="A32" s="41" t="s">
        <v>22</v>
      </c>
      <c r="B32" s="15" t="s">
        <v>69</v>
      </c>
      <c r="C32" s="63" t="s">
        <v>160</v>
      </c>
      <c r="D32" s="63" t="s">
        <v>85</v>
      </c>
      <c r="E32" s="78">
        <f t="shared" si="2"/>
        <v>171</v>
      </c>
      <c r="F32" s="61">
        <v>0</v>
      </c>
      <c r="G32" s="42">
        <f t="shared" si="3"/>
        <v>171</v>
      </c>
      <c r="H32" s="42">
        <v>1</v>
      </c>
      <c r="I32" s="14">
        <v>170</v>
      </c>
      <c r="J32" s="42">
        <v>0</v>
      </c>
      <c r="K32" s="42"/>
      <c r="L32" s="14"/>
      <c r="M32" s="51">
        <v>51</v>
      </c>
      <c r="N32" s="104">
        <v>0</v>
      </c>
      <c r="O32" s="51">
        <v>69</v>
      </c>
      <c r="P32" s="104">
        <v>0</v>
      </c>
      <c r="Q32" s="18">
        <v>51</v>
      </c>
      <c r="R32" s="103">
        <v>0</v>
      </c>
      <c r="S32" s="12"/>
      <c r="T32" s="103"/>
      <c r="U32" s="12"/>
      <c r="V32" s="103"/>
      <c r="W32" s="12"/>
      <c r="X32" s="103"/>
    </row>
    <row r="33" spans="1:24" s="3" customFormat="1" ht="30" x14ac:dyDescent="0.2">
      <c r="A33" s="41" t="s">
        <v>23</v>
      </c>
      <c r="B33" s="15" t="s">
        <v>70</v>
      </c>
      <c r="C33" s="63" t="s">
        <v>115</v>
      </c>
      <c r="D33" s="63" t="s">
        <v>86</v>
      </c>
      <c r="E33" s="78">
        <f t="shared" si="2"/>
        <v>72</v>
      </c>
      <c r="F33" s="42">
        <v>0</v>
      </c>
      <c r="G33" s="42">
        <f t="shared" si="3"/>
        <v>72</v>
      </c>
      <c r="H33" s="42">
        <v>62</v>
      </c>
      <c r="I33" s="14">
        <v>10</v>
      </c>
      <c r="J33" s="42">
        <v>0</v>
      </c>
      <c r="K33" s="42"/>
      <c r="L33" s="14"/>
      <c r="M33" s="51">
        <v>34</v>
      </c>
      <c r="N33" s="104">
        <v>0</v>
      </c>
      <c r="O33" s="51">
        <v>38</v>
      </c>
      <c r="P33" s="104">
        <v>0</v>
      </c>
      <c r="Q33" s="18"/>
      <c r="R33" s="103"/>
      <c r="S33" s="12"/>
      <c r="T33" s="103"/>
      <c r="U33" s="12"/>
      <c r="V33" s="103"/>
      <c r="W33" s="12"/>
      <c r="X33" s="103"/>
    </row>
    <row r="34" spans="1:24" s="3" customFormat="1" x14ac:dyDescent="0.2">
      <c r="A34" s="41" t="s">
        <v>24</v>
      </c>
      <c r="B34" s="15" t="s">
        <v>71</v>
      </c>
      <c r="C34" s="63" t="s">
        <v>116</v>
      </c>
      <c r="D34" s="63" t="s">
        <v>83</v>
      </c>
      <c r="E34" s="78">
        <f t="shared" si="2"/>
        <v>114</v>
      </c>
      <c r="F34" s="61">
        <v>0</v>
      </c>
      <c r="G34" s="42">
        <f t="shared" si="3"/>
        <v>114</v>
      </c>
      <c r="H34" s="42">
        <v>76</v>
      </c>
      <c r="I34" s="14">
        <v>38</v>
      </c>
      <c r="J34" s="42">
        <v>0</v>
      </c>
      <c r="K34" s="42"/>
      <c r="L34" s="14"/>
      <c r="M34" s="17">
        <v>34</v>
      </c>
      <c r="N34" s="104">
        <v>0</v>
      </c>
      <c r="O34" s="17">
        <v>46</v>
      </c>
      <c r="P34" s="104">
        <v>0</v>
      </c>
      <c r="Q34" s="18">
        <v>16</v>
      </c>
      <c r="R34" s="103">
        <v>0</v>
      </c>
      <c r="S34" s="12">
        <v>18</v>
      </c>
      <c r="T34" s="103">
        <v>0</v>
      </c>
      <c r="U34" s="12"/>
      <c r="V34" s="103"/>
      <c r="W34" s="12"/>
      <c r="X34" s="103"/>
    </row>
    <row r="35" spans="1:24" s="3" customFormat="1" ht="30" x14ac:dyDescent="0.2">
      <c r="A35" s="43" t="s">
        <v>25</v>
      </c>
      <c r="B35" s="15" t="s">
        <v>72</v>
      </c>
      <c r="C35" s="63" t="s">
        <v>118</v>
      </c>
      <c r="D35" s="63" t="s">
        <v>85</v>
      </c>
      <c r="E35" s="78">
        <f t="shared" si="2"/>
        <v>135</v>
      </c>
      <c r="F35" s="42">
        <v>0</v>
      </c>
      <c r="G35" s="42">
        <f t="shared" si="3"/>
        <v>135</v>
      </c>
      <c r="H35" s="42">
        <v>78</v>
      </c>
      <c r="I35" s="51">
        <v>47</v>
      </c>
      <c r="J35" s="42">
        <v>0</v>
      </c>
      <c r="K35" s="42"/>
      <c r="L35" s="14"/>
      <c r="M35" s="17"/>
      <c r="N35" s="104"/>
      <c r="O35" s="17">
        <v>33</v>
      </c>
      <c r="P35" s="104">
        <v>0</v>
      </c>
      <c r="Q35" s="18">
        <v>48</v>
      </c>
      <c r="R35" s="103">
        <v>0</v>
      </c>
      <c r="S35" s="12">
        <v>54</v>
      </c>
      <c r="T35" s="103">
        <v>0</v>
      </c>
      <c r="U35" s="12"/>
      <c r="V35" s="103"/>
      <c r="W35" s="12"/>
      <c r="X35" s="103"/>
    </row>
    <row r="36" spans="1:24" s="3" customFormat="1" x14ac:dyDescent="0.2">
      <c r="A36" s="41" t="s">
        <v>26</v>
      </c>
      <c r="B36" s="15" t="s">
        <v>73</v>
      </c>
      <c r="C36" s="63" t="s">
        <v>117</v>
      </c>
      <c r="D36" s="63" t="s">
        <v>87</v>
      </c>
      <c r="E36" s="78">
        <f t="shared" si="2"/>
        <v>36</v>
      </c>
      <c r="F36" s="61">
        <v>0</v>
      </c>
      <c r="G36" s="42">
        <f t="shared" si="3"/>
        <v>36</v>
      </c>
      <c r="H36" s="42">
        <v>24</v>
      </c>
      <c r="I36" s="14">
        <v>12</v>
      </c>
      <c r="J36" s="42">
        <v>0</v>
      </c>
      <c r="K36" s="42"/>
      <c r="L36" s="14"/>
      <c r="M36" s="51">
        <v>36</v>
      </c>
      <c r="N36" s="104">
        <v>0</v>
      </c>
      <c r="O36" s="51"/>
      <c r="P36" s="104"/>
      <c r="Q36" s="18"/>
      <c r="R36" s="103"/>
      <c r="S36" s="12"/>
      <c r="T36" s="103"/>
      <c r="U36" s="12"/>
      <c r="V36" s="103"/>
      <c r="W36" s="12"/>
      <c r="X36" s="103"/>
    </row>
    <row r="37" spans="1:24" s="3" customFormat="1" x14ac:dyDescent="0.2">
      <c r="A37" s="41" t="s">
        <v>40</v>
      </c>
      <c r="B37" s="15" t="s">
        <v>74</v>
      </c>
      <c r="C37" s="63" t="s">
        <v>115</v>
      </c>
      <c r="D37" s="63" t="s">
        <v>86</v>
      </c>
      <c r="E37" s="78">
        <f t="shared" si="2"/>
        <v>72</v>
      </c>
      <c r="F37" s="42">
        <v>0</v>
      </c>
      <c r="G37" s="42">
        <f t="shared" si="3"/>
        <v>72</v>
      </c>
      <c r="H37" s="42">
        <v>48</v>
      </c>
      <c r="I37" s="14">
        <v>24</v>
      </c>
      <c r="J37" s="42">
        <v>0</v>
      </c>
      <c r="K37" s="42"/>
      <c r="L37" s="14"/>
      <c r="M37" s="51"/>
      <c r="N37" s="104"/>
      <c r="O37" s="51">
        <v>23</v>
      </c>
      <c r="P37" s="104">
        <v>0</v>
      </c>
      <c r="Q37" s="18">
        <v>49</v>
      </c>
      <c r="R37" s="103">
        <v>0</v>
      </c>
      <c r="S37" s="12"/>
      <c r="T37" s="103"/>
      <c r="U37" s="12"/>
      <c r="V37" s="103"/>
      <c r="W37" s="12"/>
      <c r="X37" s="103"/>
    </row>
    <row r="38" spans="1:24" s="3" customFormat="1" x14ac:dyDescent="0.2">
      <c r="A38" s="41" t="s">
        <v>44</v>
      </c>
      <c r="B38" s="15" t="s">
        <v>75</v>
      </c>
      <c r="C38" s="63" t="s">
        <v>117</v>
      </c>
      <c r="D38" s="63" t="s">
        <v>87</v>
      </c>
      <c r="E38" s="78">
        <f t="shared" si="2"/>
        <v>36</v>
      </c>
      <c r="F38" s="61">
        <v>0</v>
      </c>
      <c r="G38" s="42">
        <f t="shared" si="3"/>
        <v>36</v>
      </c>
      <c r="H38" s="42">
        <v>24</v>
      </c>
      <c r="I38" s="14">
        <v>12</v>
      </c>
      <c r="J38" s="42">
        <v>0</v>
      </c>
      <c r="K38" s="42"/>
      <c r="L38" s="14"/>
      <c r="M38" s="51"/>
      <c r="N38" s="104"/>
      <c r="O38" s="51">
        <v>36</v>
      </c>
      <c r="P38" s="104">
        <v>0</v>
      </c>
      <c r="Q38" s="18"/>
      <c r="R38" s="103"/>
      <c r="S38" s="12"/>
      <c r="T38" s="103"/>
      <c r="U38" s="12"/>
      <c r="V38" s="103"/>
      <c r="W38" s="12"/>
      <c r="X38" s="103"/>
    </row>
    <row r="39" spans="1:24" s="3" customFormat="1" ht="45" x14ac:dyDescent="0.2">
      <c r="A39" s="14" t="s">
        <v>27</v>
      </c>
      <c r="B39" s="15" t="s">
        <v>76</v>
      </c>
      <c r="C39" s="63" t="s">
        <v>83</v>
      </c>
      <c r="D39" s="63" t="s">
        <v>84</v>
      </c>
      <c r="E39" s="78">
        <f t="shared" si="2"/>
        <v>299</v>
      </c>
      <c r="F39" s="42">
        <v>0</v>
      </c>
      <c r="G39" s="42">
        <f t="shared" si="3"/>
        <v>285</v>
      </c>
      <c r="H39" s="13">
        <v>190</v>
      </c>
      <c r="I39" s="14">
        <v>95</v>
      </c>
      <c r="J39" s="42">
        <v>0</v>
      </c>
      <c r="K39" s="42">
        <v>8</v>
      </c>
      <c r="L39" s="14">
        <v>6</v>
      </c>
      <c r="M39" s="17">
        <v>68</v>
      </c>
      <c r="N39" s="104">
        <v>0</v>
      </c>
      <c r="O39" s="17">
        <v>92</v>
      </c>
      <c r="P39" s="104">
        <v>0</v>
      </c>
      <c r="Q39" s="18">
        <v>64</v>
      </c>
      <c r="R39" s="103">
        <v>0</v>
      </c>
      <c r="S39" s="18">
        <v>61</v>
      </c>
      <c r="T39" s="103">
        <v>0</v>
      </c>
      <c r="U39" s="19"/>
      <c r="V39" s="105"/>
      <c r="W39" s="19"/>
      <c r="X39" s="105"/>
    </row>
    <row r="40" spans="1:24" s="3" customFormat="1" x14ac:dyDescent="0.2">
      <c r="A40" s="14" t="s">
        <v>28</v>
      </c>
      <c r="B40" s="15" t="s">
        <v>77</v>
      </c>
      <c r="C40" s="63" t="s">
        <v>118</v>
      </c>
      <c r="D40" s="63" t="s">
        <v>85</v>
      </c>
      <c r="E40" s="78">
        <f t="shared" si="2"/>
        <v>108</v>
      </c>
      <c r="F40" s="61">
        <v>0</v>
      </c>
      <c r="G40" s="42">
        <f t="shared" si="3"/>
        <v>108</v>
      </c>
      <c r="H40" s="13">
        <v>17</v>
      </c>
      <c r="I40" s="14">
        <v>91</v>
      </c>
      <c r="J40" s="42">
        <v>0</v>
      </c>
      <c r="K40" s="42"/>
      <c r="L40" s="14"/>
      <c r="M40" s="17">
        <v>17</v>
      </c>
      <c r="N40" s="104">
        <v>0</v>
      </c>
      <c r="O40" s="17">
        <v>46</v>
      </c>
      <c r="P40" s="104">
        <v>0</v>
      </c>
      <c r="Q40" s="18">
        <v>45</v>
      </c>
      <c r="R40" s="103">
        <v>0</v>
      </c>
      <c r="S40" s="18"/>
      <c r="T40" s="103"/>
      <c r="U40" s="18"/>
      <c r="V40" s="103"/>
      <c r="W40" s="18"/>
      <c r="X40" s="103"/>
    </row>
    <row r="41" spans="1:24" s="3" customFormat="1" x14ac:dyDescent="0.2">
      <c r="A41" s="14" t="s">
        <v>45</v>
      </c>
      <c r="B41" s="15" t="s">
        <v>78</v>
      </c>
      <c r="C41" s="63" t="s">
        <v>83</v>
      </c>
      <c r="D41" s="63" t="s">
        <v>84</v>
      </c>
      <c r="E41" s="78">
        <f t="shared" si="2"/>
        <v>209</v>
      </c>
      <c r="F41" s="42">
        <v>0</v>
      </c>
      <c r="G41" s="42">
        <f>SUM(M41:W41)</f>
        <v>195</v>
      </c>
      <c r="H41" s="13">
        <v>84</v>
      </c>
      <c r="I41" s="51">
        <v>111</v>
      </c>
      <c r="J41" s="42">
        <v>0</v>
      </c>
      <c r="K41" s="42">
        <v>8</v>
      </c>
      <c r="L41" s="51">
        <v>6</v>
      </c>
      <c r="M41" s="17">
        <v>34</v>
      </c>
      <c r="N41" s="104">
        <v>0</v>
      </c>
      <c r="O41" s="17">
        <v>50</v>
      </c>
      <c r="P41" s="104">
        <v>0</v>
      </c>
      <c r="Q41" s="18">
        <v>48</v>
      </c>
      <c r="R41" s="103">
        <v>0</v>
      </c>
      <c r="S41" s="18">
        <v>63</v>
      </c>
      <c r="T41" s="103">
        <v>0</v>
      </c>
      <c r="U41" s="18"/>
      <c r="V41" s="103"/>
      <c r="W41" s="18"/>
      <c r="X41" s="103"/>
    </row>
    <row r="42" spans="1:24" s="3" customFormat="1" x14ac:dyDescent="0.2">
      <c r="A42" s="14" t="s">
        <v>41</v>
      </c>
      <c r="B42" s="15" t="s">
        <v>79</v>
      </c>
      <c r="C42" s="63" t="s">
        <v>115</v>
      </c>
      <c r="D42" s="63" t="s">
        <v>86</v>
      </c>
      <c r="E42" s="78">
        <f t="shared" si="2"/>
        <v>57</v>
      </c>
      <c r="F42" s="61">
        <v>0</v>
      </c>
      <c r="G42" s="42">
        <f t="shared" si="3"/>
        <v>57</v>
      </c>
      <c r="H42" s="13">
        <v>47</v>
      </c>
      <c r="I42" s="51">
        <v>10</v>
      </c>
      <c r="J42" s="42">
        <v>0</v>
      </c>
      <c r="K42" s="42"/>
      <c r="L42" s="14"/>
      <c r="M42" s="51">
        <v>34</v>
      </c>
      <c r="N42" s="104">
        <v>0</v>
      </c>
      <c r="O42" s="51">
        <v>23</v>
      </c>
      <c r="P42" s="104">
        <v>0</v>
      </c>
      <c r="Q42" s="18"/>
      <c r="R42" s="103"/>
      <c r="S42" s="18"/>
      <c r="T42" s="103"/>
      <c r="U42" s="18"/>
      <c r="V42" s="103"/>
      <c r="W42" s="18"/>
      <c r="X42" s="103"/>
    </row>
    <row r="43" spans="1:24" s="3" customFormat="1" ht="30" x14ac:dyDescent="0.2">
      <c r="A43" s="14" t="s">
        <v>42</v>
      </c>
      <c r="B43" s="40" t="s">
        <v>137</v>
      </c>
      <c r="C43" s="63" t="s">
        <v>117</v>
      </c>
      <c r="D43" s="63" t="s">
        <v>87</v>
      </c>
      <c r="E43" s="78">
        <f t="shared" si="2"/>
        <v>36</v>
      </c>
      <c r="F43" s="42">
        <v>0</v>
      </c>
      <c r="G43" s="42">
        <f t="shared" si="3"/>
        <v>36</v>
      </c>
      <c r="H43" s="13">
        <v>24</v>
      </c>
      <c r="I43" s="20">
        <v>12</v>
      </c>
      <c r="J43" s="42">
        <v>0</v>
      </c>
      <c r="K43" s="42"/>
      <c r="L43" s="20"/>
      <c r="M43" s="20">
        <v>36</v>
      </c>
      <c r="N43" s="103">
        <v>0</v>
      </c>
      <c r="O43" s="20"/>
      <c r="P43" s="103"/>
      <c r="Q43" s="20"/>
      <c r="R43" s="103"/>
      <c r="S43" s="20"/>
      <c r="T43" s="103"/>
      <c r="U43" s="20"/>
      <c r="V43" s="103"/>
      <c r="W43" s="20"/>
      <c r="X43" s="103"/>
    </row>
    <row r="44" spans="1:24" s="3" customFormat="1" ht="30" x14ac:dyDescent="0.2">
      <c r="A44" s="14" t="s">
        <v>46</v>
      </c>
      <c r="B44" s="15" t="s">
        <v>80</v>
      </c>
      <c r="C44" s="63" t="s">
        <v>115</v>
      </c>
      <c r="D44" s="63" t="s">
        <v>86</v>
      </c>
      <c r="E44" s="78">
        <f>SUM(F44+G44+J44+K44+L44)</f>
        <v>36</v>
      </c>
      <c r="F44" s="61">
        <v>0</v>
      </c>
      <c r="G44" s="42">
        <f t="shared" si="3"/>
        <v>36</v>
      </c>
      <c r="H44" s="13">
        <v>24</v>
      </c>
      <c r="I44" s="51">
        <v>12</v>
      </c>
      <c r="J44" s="42">
        <v>0</v>
      </c>
      <c r="K44" s="42"/>
      <c r="L44" s="14"/>
      <c r="M44" s="51"/>
      <c r="N44" s="104"/>
      <c r="O44" s="51"/>
      <c r="P44" s="104"/>
      <c r="Q44" s="18"/>
      <c r="R44" s="103"/>
      <c r="S44" s="18"/>
      <c r="T44" s="103"/>
      <c r="U44" s="18">
        <v>22</v>
      </c>
      <c r="V44" s="103">
        <v>0</v>
      </c>
      <c r="W44" s="18">
        <v>14</v>
      </c>
      <c r="X44" s="103">
        <v>0</v>
      </c>
    </row>
    <row r="45" spans="1:24" s="3" customFormat="1" x14ac:dyDescent="0.2">
      <c r="A45" s="14" t="s">
        <v>48</v>
      </c>
      <c r="B45" s="15" t="s">
        <v>81</v>
      </c>
      <c r="C45" s="63" t="s">
        <v>115</v>
      </c>
      <c r="D45" s="63" t="s">
        <v>86</v>
      </c>
      <c r="E45" s="78">
        <f t="shared" si="2"/>
        <v>36</v>
      </c>
      <c r="F45" s="42">
        <v>0</v>
      </c>
      <c r="G45" s="42">
        <f t="shared" si="3"/>
        <v>36</v>
      </c>
      <c r="H45" s="13">
        <v>26</v>
      </c>
      <c r="I45" s="51">
        <v>10</v>
      </c>
      <c r="J45" s="42">
        <v>0</v>
      </c>
      <c r="K45" s="42"/>
      <c r="L45" s="51"/>
      <c r="M45" s="51">
        <v>17</v>
      </c>
      <c r="N45" s="104">
        <v>0</v>
      </c>
      <c r="O45" s="51">
        <v>19</v>
      </c>
      <c r="P45" s="104">
        <v>0</v>
      </c>
      <c r="Q45" s="18"/>
      <c r="R45" s="103"/>
      <c r="S45" s="18"/>
      <c r="T45" s="103"/>
      <c r="U45" s="18"/>
      <c r="V45" s="103"/>
      <c r="W45" s="18"/>
      <c r="X45" s="103"/>
    </row>
    <row r="46" spans="1:24" s="3" customFormat="1" ht="30" x14ac:dyDescent="0.2">
      <c r="A46" s="14" t="s">
        <v>138</v>
      </c>
      <c r="B46" s="15" t="s">
        <v>139</v>
      </c>
      <c r="C46" s="63" t="s">
        <v>117</v>
      </c>
      <c r="D46" s="63" t="s">
        <v>86</v>
      </c>
      <c r="E46" s="78">
        <f t="shared" si="2"/>
        <v>36</v>
      </c>
      <c r="F46" s="42">
        <v>0</v>
      </c>
      <c r="G46" s="42">
        <f t="shared" ref="G46" si="4">SUM(M46:W46)</f>
        <v>36</v>
      </c>
      <c r="H46" s="13">
        <v>36</v>
      </c>
      <c r="I46" s="51">
        <v>10</v>
      </c>
      <c r="J46" s="42">
        <v>0</v>
      </c>
      <c r="K46" s="42"/>
      <c r="L46" s="51"/>
      <c r="M46" s="51"/>
      <c r="N46" s="104"/>
      <c r="O46" s="51">
        <v>36</v>
      </c>
      <c r="P46" s="104">
        <v>0</v>
      </c>
      <c r="Q46" s="18"/>
      <c r="R46" s="103"/>
      <c r="S46" s="18"/>
      <c r="T46" s="103"/>
      <c r="U46" s="18"/>
      <c r="V46" s="103"/>
      <c r="W46" s="18"/>
      <c r="X46" s="103"/>
    </row>
    <row r="47" spans="1:24" s="3" customFormat="1" ht="12.75" customHeight="1" x14ac:dyDescent="0.2">
      <c r="A47" s="14"/>
      <c r="B47" s="34" t="s">
        <v>37</v>
      </c>
      <c r="C47" s="62"/>
      <c r="D47" s="62"/>
      <c r="E47" s="78">
        <v>72</v>
      </c>
      <c r="F47" s="12"/>
      <c r="G47" s="42"/>
      <c r="H47" s="13"/>
      <c r="I47" s="14"/>
      <c r="J47" s="14"/>
      <c r="K47" s="14">
        <v>72</v>
      </c>
      <c r="L47" s="14"/>
      <c r="M47" s="17"/>
      <c r="N47" s="104"/>
      <c r="O47" s="17"/>
      <c r="P47" s="104"/>
      <c r="Q47" s="18"/>
      <c r="R47" s="103"/>
      <c r="S47" s="18"/>
      <c r="T47" s="103"/>
      <c r="U47" s="18"/>
      <c r="V47" s="103"/>
      <c r="W47" s="18"/>
      <c r="X47" s="103"/>
    </row>
    <row r="48" spans="1:24" s="3" customFormat="1" ht="12" customHeight="1" x14ac:dyDescent="0.2">
      <c r="A48" s="57" t="s">
        <v>58</v>
      </c>
      <c r="B48" s="58" t="s">
        <v>59</v>
      </c>
      <c r="C48" s="57" t="s">
        <v>126</v>
      </c>
      <c r="D48" s="56" t="s">
        <v>127</v>
      </c>
      <c r="E48" s="79">
        <f>SUM(E49:E55)</f>
        <v>306</v>
      </c>
      <c r="F48" s="54">
        <f>SUM(F49:F55)</f>
        <v>16</v>
      </c>
      <c r="G48" s="57">
        <f>SUM(G49:G55)</f>
        <v>264</v>
      </c>
      <c r="H48" s="75">
        <f>SUM(H49:H55)</f>
        <v>126</v>
      </c>
      <c r="I48" s="75">
        <f>SUM(I49:I55)</f>
        <v>138</v>
      </c>
      <c r="J48" s="75">
        <f t="shared" ref="J48:L48" si="5">SUM(J49:J55)</f>
        <v>0</v>
      </c>
      <c r="K48" s="75">
        <f t="shared" si="5"/>
        <v>14</v>
      </c>
      <c r="L48" s="75">
        <f t="shared" si="5"/>
        <v>12</v>
      </c>
      <c r="M48" s="75">
        <f>SUM(M49:M55)</f>
        <v>77</v>
      </c>
      <c r="N48" s="75">
        <f t="shared" ref="N48:X48" si="6">SUM(N49:N55)</f>
        <v>4</v>
      </c>
      <c r="O48" s="75">
        <f t="shared" si="6"/>
        <v>83</v>
      </c>
      <c r="P48" s="75">
        <f t="shared" si="6"/>
        <v>4</v>
      </c>
      <c r="Q48" s="75">
        <f t="shared" si="6"/>
        <v>0</v>
      </c>
      <c r="R48" s="75">
        <f t="shared" si="6"/>
        <v>0</v>
      </c>
      <c r="S48" s="75">
        <f t="shared" si="6"/>
        <v>90</v>
      </c>
      <c r="T48" s="75">
        <f t="shared" si="6"/>
        <v>6</v>
      </c>
      <c r="U48" s="75">
        <f t="shared" si="6"/>
        <v>9</v>
      </c>
      <c r="V48" s="75">
        <f t="shared" si="6"/>
        <v>2</v>
      </c>
      <c r="W48" s="75">
        <f t="shared" si="6"/>
        <v>5</v>
      </c>
      <c r="X48" s="75">
        <f t="shared" si="6"/>
        <v>0</v>
      </c>
    </row>
    <row r="49" spans="1:24" s="3" customFormat="1" ht="12" customHeight="1" x14ac:dyDescent="0.2">
      <c r="A49" s="66" t="s">
        <v>88</v>
      </c>
      <c r="B49" s="40" t="s">
        <v>89</v>
      </c>
      <c r="C49" s="63" t="s">
        <v>87</v>
      </c>
      <c r="D49" s="65" t="s">
        <v>123</v>
      </c>
      <c r="E49" s="78">
        <f>SUM(F49+G49+J49+K49+L49)</f>
        <v>69</v>
      </c>
      <c r="F49" s="20">
        <v>2</v>
      </c>
      <c r="G49" s="42">
        <f>SUM(M49+O49+Q49+S49+U49+W49)</f>
        <v>49</v>
      </c>
      <c r="H49" s="52">
        <v>31</v>
      </c>
      <c r="I49" s="51">
        <v>18</v>
      </c>
      <c r="J49" s="51"/>
      <c r="K49" s="51">
        <v>12</v>
      </c>
      <c r="L49" s="51">
        <v>6</v>
      </c>
      <c r="M49" s="51"/>
      <c r="N49" s="104"/>
      <c r="O49" s="51">
        <v>49</v>
      </c>
      <c r="P49" s="104">
        <v>2</v>
      </c>
      <c r="Q49" s="20"/>
      <c r="R49" s="103"/>
      <c r="S49" s="20"/>
      <c r="T49" s="103"/>
      <c r="U49" s="20"/>
      <c r="V49" s="103"/>
      <c r="W49" s="20"/>
      <c r="X49" s="103"/>
    </row>
    <row r="50" spans="1:24" s="3" customFormat="1" ht="26.25" customHeight="1" x14ac:dyDescent="0.2">
      <c r="A50" s="66" t="s">
        <v>90</v>
      </c>
      <c r="B50" s="40" t="s">
        <v>95</v>
      </c>
      <c r="C50" s="63" t="s">
        <v>117</v>
      </c>
      <c r="D50" s="65" t="s">
        <v>87</v>
      </c>
      <c r="E50" s="78">
        <f t="shared" ref="E50:E55" si="7">SUM(F50+G50+J50+K50+L50)</f>
        <v>36</v>
      </c>
      <c r="F50" s="20">
        <v>2</v>
      </c>
      <c r="G50" s="42">
        <f t="shared" ref="G50:G55" si="8">SUM(M50+O50+Q50+S50+U50+W50)</f>
        <v>34</v>
      </c>
      <c r="H50" s="52">
        <v>14</v>
      </c>
      <c r="I50" s="51">
        <v>20</v>
      </c>
      <c r="J50" s="51"/>
      <c r="K50" s="51"/>
      <c r="L50" s="51"/>
      <c r="M50" s="51"/>
      <c r="N50" s="104"/>
      <c r="O50" s="51">
        <v>34</v>
      </c>
      <c r="P50" s="104">
        <v>2</v>
      </c>
      <c r="Q50" s="20"/>
      <c r="R50" s="103"/>
      <c r="S50" s="20"/>
      <c r="T50" s="103"/>
      <c r="U50" s="20"/>
      <c r="V50" s="103"/>
      <c r="W50" s="20"/>
      <c r="X50" s="103"/>
    </row>
    <row r="51" spans="1:24" s="3" customFormat="1" ht="26.25" customHeight="1" x14ac:dyDescent="0.2">
      <c r="A51" s="66" t="s">
        <v>91</v>
      </c>
      <c r="B51" s="40" t="s">
        <v>157</v>
      </c>
      <c r="C51" s="63" t="s">
        <v>117</v>
      </c>
      <c r="D51" s="65" t="s">
        <v>87</v>
      </c>
      <c r="E51" s="78">
        <f t="shared" si="7"/>
        <v>36</v>
      </c>
      <c r="F51" s="20">
        <v>2</v>
      </c>
      <c r="G51" s="42">
        <f t="shared" si="8"/>
        <v>34</v>
      </c>
      <c r="H51" s="52">
        <v>0</v>
      </c>
      <c r="I51" s="51">
        <v>34</v>
      </c>
      <c r="J51" s="51"/>
      <c r="K51" s="51"/>
      <c r="L51" s="51"/>
      <c r="M51" s="51"/>
      <c r="N51" s="104"/>
      <c r="O51" s="51"/>
      <c r="P51" s="104"/>
      <c r="Q51" s="20"/>
      <c r="R51" s="103"/>
      <c r="S51" s="20">
        <v>34</v>
      </c>
      <c r="T51" s="103">
        <v>2</v>
      </c>
      <c r="U51" s="20"/>
      <c r="V51" s="103"/>
      <c r="W51" s="20"/>
      <c r="X51" s="103"/>
    </row>
    <row r="52" spans="1:24" s="3" customFormat="1" ht="13.5" customHeight="1" x14ac:dyDescent="0.2">
      <c r="A52" s="66" t="s">
        <v>92</v>
      </c>
      <c r="B52" s="40" t="s">
        <v>96</v>
      </c>
      <c r="C52" s="63" t="s">
        <v>117</v>
      </c>
      <c r="D52" s="65" t="s">
        <v>87</v>
      </c>
      <c r="E52" s="78">
        <f t="shared" si="7"/>
        <v>36</v>
      </c>
      <c r="F52" s="20">
        <v>2</v>
      </c>
      <c r="G52" s="42">
        <f t="shared" si="8"/>
        <v>34</v>
      </c>
      <c r="H52" s="52">
        <v>26</v>
      </c>
      <c r="I52" s="51">
        <v>8</v>
      </c>
      <c r="J52" s="51"/>
      <c r="K52" s="51"/>
      <c r="L52" s="51"/>
      <c r="M52" s="51"/>
      <c r="N52" s="104"/>
      <c r="O52" s="51"/>
      <c r="P52" s="104"/>
      <c r="Q52" s="20"/>
      <c r="R52" s="103"/>
      <c r="S52" s="20">
        <v>34</v>
      </c>
      <c r="T52" s="103">
        <v>2</v>
      </c>
      <c r="U52" s="20"/>
      <c r="V52" s="103"/>
      <c r="W52" s="20"/>
      <c r="X52" s="103"/>
    </row>
    <row r="53" spans="1:24" s="3" customFormat="1" ht="12.75" customHeight="1" x14ac:dyDescent="0.2">
      <c r="A53" s="66" t="s">
        <v>93</v>
      </c>
      <c r="B53" s="40" t="s">
        <v>97</v>
      </c>
      <c r="C53" s="63" t="s">
        <v>124</v>
      </c>
      <c r="D53" s="65" t="s">
        <v>122</v>
      </c>
      <c r="E53" s="78">
        <f t="shared" si="7"/>
        <v>48</v>
      </c>
      <c r="F53" s="20">
        <v>4</v>
      </c>
      <c r="G53" s="42">
        <f t="shared" si="8"/>
        <v>36</v>
      </c>
      <c r="H53" s="52">
        <v>2</v>
      </c>
      <c r="I53" s="51">
        <v>34</v>
      </c>
      <c r="J53" s="51"/>
      <c r="K53" s="51">
        <v>2</v>
      </c>
      <c r="L53" s="51">
        <v>6</v>
      </c>
      <c r="M53" s="51"/>
      <c r="N53" s="104"/>
      <c r="O53" s="51"/>
      <c r="P53" s="104"/>
      <c r="Q53" s="20"/>
      <c r="R53" s="103"/>
      <c r="S53" s="20">
        <v>22</v>
      </c>
      <c r="T53" s="103">
        <v>2</v>
      </c>
      <c r="U53" s="20">
        <v>9</v>
      </c>
      <c r="V53" s="103">
        <v>2</v>
      </c>
      <c r="W53" s="20">
        <v>5</v>
      </c>
      <c r="X53" s="103"/>
    </row>
    <row r="54" spans="1:24" s="3" customFormat="1" ht="12" customHeight="1" x14ac:dyDescent="0.2">
      <c r="A54" s="67" t="s">
        <v>94</v>
      </c>
      <c r="B54" s="68" t="s">
        <v>98</v>
      </c>
      <c r="C54" s="63" t="s">
        <v>117</v>
      </c>
      <c r="D54" s="65" t="s">
        <v>87</v>
      </c>
      <c r="E54" s="78">
        <f t="shared" si="7"/>
        <v>36</v>
      </c>
      <c r="F54" s="20">
        <v>2</v>
      </c>
      <c r="G54" s="42">
        <f t="shared" si="8"/>
        <v>34</v>
      </c>
      <c r="H54" s="52">
        <v>22</v>
      </c>
      <c r="I54" s="51">
        <v>12</v>
      </c>
      <c r="J54" s="51"/>
      <c r="K54" s="51"/>
      <c r="L54" s="51"/>
      <c r="M54" s="51">
        <v>34</v>
      </c>
      <c r="N54" s="104">
        <v>2</v>
      </c>
      <c r="O54" s="51"/>
      <c r="P54" s="104"/>
      <c r="Q54" s="20"/>
      <c r="R54" s="103"/>
      <c r="S54" s="20"/>
      <c r="T54" s="103"/>
      <c r="U54" s="20"/>
      <c r="V54" s="103"/>
      <c r="W54" s="20"/>
      <c r="X54" s="103"/>
    </row>
    <row r="55" spans="1:24" s="3" customFormat="1" ht="12.75" customHeight="1" x14ac:dyDescent="0.2">
      <c r="A55" s="67" t="s">
        <v>113</v>
      </c>
      <c r="B55" s="76" t="s">
        <v>114</v>
      </c>
      <c r="C55" s="63" t="s">
        <v>117</v>
      </c>
      <c r="D55" s="65" t="s">
        <v>87</v>
      </c>
      <c r="E55" s="78">
        <f t="shared" si="7"/>
        <v>45</v>
      </c>
      <c r="F55" s="20">
        <v>2</v>
      </c>
      <c r="G55" s="42">
        <f t="shared" si="8"/>
        <v>43</v>
      </c>
      <c r="H55" s="52">
        <v>31</v>
      </c>
      <c r="I55" s="51">
        <v>12</v>
      </c>
      <c r="J55" s="51"/>
      <c r="K55" s="51"/>
      <c r="L55" s="51"/>
      <c r="M55" s="51">
        <v>43</v>
      </c>
      <c r="N55" s="104">
        <v>2</v>
      </c>
      <c r="O55" s="51"/>
      <c r="P55" s="104"/>
      <c r="Q55" s="20"/>
      <c r="R55" s="103"/>
      <c r="S55" s="20"/>
      <c r="T55" s="103"/>
      <c r="U55" s="20"/>
      <c r="V55" s="103"/>
      <c r="W55" s="20"/>
      <c r="X55" s="103"/>
    </row>
    <row r="56" spans="1:24" s="3" customFormat="1" ht="12" customHeight="1" x14ac:dyDescent="0.2">
      <c r="A56" s="57" t="s">
        <v>60</v>
      </c>
      <c r="B56" s="58" t="s">
        <v>61</v>
      </c>
      <c r="C56" s="57" t="s">
        <v>128</v>
      </c>
      <c r="D56" s="56" t="s">
        <v>129</v>
      </c>
      <c r="E56" s="79">
        <f>SUM(E57)</f>
        <v>1884</v>
      </c>
      <c r="F56" s="74">
        <f t="shared" ref="F56:X56" si="9">SUM(F57)</f>
        <v>28</v>
      </c>
      <c r="G56" s="74">
        <f t="shared" si="9"/>
        <v>412</v>
      </c>
      <c r="H56" s="74">
        <f t="shared" si="9"/>
        <v>232</v>
      </c>
      <c r="I56" s="74">
        <f t="shared" si="9"/>
        <v>180</v>
      </c>
      <c r="J56" s="74">
        <f t="shared" si="9"/>
        <v>1404</v>
      </c>
      <c r="K56" s="74">
        <f t="shared" si="9"/>
        <v>28</v>
      </c>
      <c r="L56" s="74">
        <f t="shared" si="9"/>
        <v>12</v>
      </c>
      <c r="M56" s="74">
        <f t="shared" si="9"/>
        <v>0</v>
      </c>
      <c r="N56" s="74">
        <f t="shared" si="9"/>
        <v>0</v>
      </c>
      <c r="O56" s="74">
        <f t="shared" si="9"/>
        <v>0</v>
      </c>
      <c r="P56" s="74">
        <f t="shared" si="9"/>
        <v>0</v>
      </c>
      <c r="Q56" s="74">
        <f t="shared" si="9"/>
        <v>67</v>
      </c>
      <c r="R56" s="74">
        <f t="shared" si="9"/>
        <v>4</v>
      </c>
      <c r="S56" s="74">
        <f t="shared" si="9"/>
        <v>485</v>
      </c>
      <c r="T56" s="74">
        <f t="shared" si="9"/>
        <v>8</v>
      </c>
      <c r="U56" s="74">
        <f t="shared" si="9"/>
        <v>571</v>
      </c>
      <c r="V56" s="74">
        <f t="shared" si="9"/>
        <v>8</v>
      </c>
      <c r="W56" s="74">
        <f t="shared" si="9"/>
        <v>693</v>
      </c>
      <c r="X56" s="74">
        <f t="shared" si="9"/>
        <v>8</v>
      </c>
    </row>
    <row r="57" spans="1:24" s="6" customFormat="1" ht="14.25" x14ac:dyDescent="0.2">
      <c r="A57" s="57" t="s">
        <v>62</v>
      </c>
      <c r="B57" s="58" t="s">
        <v>63</v>
      </c>
      <c r="C57" s="57" t="s">
        <v>128</v>
      </c>
      <c r="D57" s="56" t="s">
        <v>129</v>
      </c>
      <c r="E57" s="79">
        <f>SUM(E58+E63)</f>
        <v>1884</v>
      </c>
      <c r="F57" s="74">
        <f t="shared" ref="F57:X57" si="10">SUM(F63+F58)</f>
        <v>28</v>
      </c>
      <c r="G57" s="74">
        <f t="shared" si="10"/>
        <v>412</v>
      </c>
      <c r="H57" s="74">
        <f t="shared" si="10"/>
        <v>232</v>
      </c>
      <c r="I57" s="74">
        <f t="shared" si="10"/>
        <v>180</v>
      </c>
      <c r="J57" s="74">
        <f t="shared" si="10"/>
        <v>1404</v>
      </c>
      <c r="K57" s="74">
        <f t="shared" si="10"/>
        <v>28</v>
      </c>
      <c r="L57" s="74">
        <f t="shared" si="10"/>
        <v>12</v>
      </c>
      <c r="M57" s="74">
        <f t="shared" si="10"/>
        <v>0</v>
      </c>
      <c r="N57" s="74">
        <f t="shared" si="10"/>
        <v>0</v>
      </c>
      <c r="O57" s="74">
        <f t="shared" si="10"/>
        <v>0</v>
      </c>
      <c r="P57" s="74">
        <f t="shared" si="10"/>
        <v>0</v>
      </c>
      <c r="Q57" s="74">
        <f t="shared" si="10"/>
        <v>67</v>
      </c>
      <c r="R57" s="74">
        <f t="shared" si="10"/>
        <v>4</v>
      </c>
      <c r="S57" s="74">
        <f t="shared" si="10"/>
        <v>485</v>
      </c>
      <c r="T57" s="74">
        <f t="shared" si="10"/>
        <v>8</v>
      </c>
      <c r="U57" s="74">
        <f t="shared" si="10"/>
        <v>571</v>
      </c>
      <c r="V57" s="74">
        <f t="shared" si="10"/>
        <v>8</v>
      </c>
      <c r="W57" s="74">
        <f t="shared" si="10"/>
        <v>693</v>
      </c>
      <c r="X57" s="74">
        <f t="shared" si="10"/>
        <v>8</v>
      </c>
    </row>
    <row r="58" spans="1:24" s="6" customFormat="1" ht="12" customHeight="1" x14ac:dyDescent="0.2">
      <c r="A58" s="69" t="s">
        <v>99</v>
      </c>
      <c r="B58" s="70" t="s">
        <v>100</v>
      </c>
      <c r="C58" s="69" t="s">
        <v>130</v>
      </c>
      <c r="D58" s="71" t="s">
        <v>131</v>
      </c>
      <c r="E58" s="79">
        <f>SUM(E59:E62)</f>
        <v>1015</v>
      </c>
      <c r="F58" s="73">
        <f t="shared" ref="F58:X58" si="11">SUM(F59:F62)</f>
        <v>16</v>
      </c>
      <c r="G58" s="73">
        <f t="shared" si="11"/>
        <v>277</v>
      </c>
      <c r="H58" s="73">
        <f t="shared" si="11"/>
        <v>169</v>
      </c>
      <c r="I58" s="73">
        <f t="shared" si="11"/>
        <v>108</v>
      </c>
      <c r="J58" s="73">
        <f t="shared" si="11"/>
        <v>702</v>
      </c>
      <c r="K58" s="73">
        <f t="shared" si="11"/>
        <v>14</v>
      </c>
      <c r="L58" s="73">
        <f t="shared" si="11"/>
        <v>6</v>
      </c>
      <c r="M58" s="73">
        <f t="shared" si="11"/>
        <v>0</v>
      </c>
      <c r="N58" s="73">
        <f t="shared" si="11"/>
        <v>0</v>
      </c>
      <c r="O58" s="73">
        <f t="shared" si="11"/>
        <v>0</v>
      </c>
      <c r="P58" s="73">
        <f t="shared" si="11"/>
        <v>0</v>
      </c>
      <c r="Q58" s="73">
        <f t="shared" si="11"/>
        <v>67</v>
      </c>
      <c r="R58" s="73">
        <f t="shared" si="11"/>
        <v>4</v>
      </c>
      <c r="S58" s="73">
        <f t="shared" si="11"/>
        <v>237</v>
      </c>
      <c r="T58" s="73">
        <f t="shared" si="11"/>
        <v>4</v>
      </c>
      <c r="U58" s="73">
        <f t="shared" si="11"/>
        <v>316</v>
      </c>
      <c r="V58" s="73">
        <f t="shared" si="11"/>
        <v>4</v>
      </c>
      <c r="W58" s="73">
        <f t="shared" si="11"/>
        <v>359</v>
      </c>
      <c r="X58" s="73">
        <f t="shared" si="11"/>
        <v>4</v>
      </c>
    </row>
    <row r="59" spans="1:24" s="6" customFormat="1" x14ac:dyDescent="0.2">
      <c r="A59" s="66" t="s">
        <v>101</v>
      </c>
      <c r="B59" s="40" t="s">
        <v>102</v>
      </c>
      <c r="C59" s="63" t="s">
        <v>116</v>
      </c>
      <c r="D59" s="65" t="s">
        <v>83</v>
      </c>
      <c r="E59" s="78">
        <f>SUM(F59+G59+J59+K59+L59)</f>
        <v>293</v>
      </c>
      <c r="F59" s="20">
        <v>16</v>
      </c>
      <c r="G59" s="42">
        <f>SUM(M59+O59+Q59+S59+U59+W59)</f>
        <v>277</v>
      </c>
      <c r="H59" s="52">
        <v>169</v>
      </c>
      <c r="I59" s="51">
        <v>108</v>
      </c>
      <c r="J59" s="51"/>
      <c r="K59" s="51"/>
      <c r="L59" s="51"/>
      <c r="M59" s="51"/>
      <c r="N59" s="104"/>
      <c r="O59" s="51"/>
      <c r="P59" s="104"/>
      <c r="Q59" s="12">
        <v>67</v>
      </c>
      <c r="R59" s="103">
        <v>4</v>
      </c>
      <c r="S59" s="18">
        <v>57</v>
      </c>
      <c r="T59" s="103">
        <v>4</v>
      </c>
      <c r="U59" s="18">
        <v>112</v>
      </c>
      <c r="V59" s="103">
        <v>4</v>
      </c>
      <c r="W59" s="18">
        <v>41</v>
      </c>
      <c r="X59" s="103">
        <v>4</v>
      </c>
    </row>
    <row r="60" spans="1:24" s="6" customFormat="1" x14ac:dyDescent="0.2">
      <c r="A60" s="66" t="s">
        <v>103</v>
      </c>
      <c r="B60" s="40" t="s">
        <v>7</v>
      </c>
      <c r="C60" s="63" t="s">
        <v>118</v>
      </c>
      <c r="D60" s="65" t="s">
        <v>85</v>
      </c>
      <c r="E60" s="78">
        <f t="shared" ref="E60:E62" si="12">SUM(F60+G60+J60+K60+L60)</f>
        <v>342</v>
      </c>
      <c r="F60" s="20"/>
      <c r="G60" s="42"/>
      <c r="H60" s="52"/>
      <c r="I60" s="51"/>
      <c r="J60" s="51">
        <f>SUM(M60:W60)</f>
        <v>342</v>
      </c>
      <c r="K60" s="51"/>
      <c r="L60" s="51"/>
      <c r="M60" s="51"/>
      <c r="N60" s="104"/>
      <c r="O60" s="51"/>
      <c r="P60" s="104"/>
      <c r="Q60" s="12"/>
      <c r="R60" s="103"/>
      <c r="S60" s="18">
        <v>72</v>
      </c>
      <c r="T60" s="103"/>
      <c r="U60" s="18">
        <v>204</v>
      </c>
      <c r="V60" s="103"/>
      <c r="W60" s="18">
        <v>66</v>
      </c>
      <c r="X60" s="103"/>
    </row>
    <row r="61" spans="1:24" s="6" customFormat="1" x14ac:dyDescent="0.2">
      <c r="A61" s="66" t="s">
        <v>104</v>
      </c>
      <c r="B61" s="40" t="s">
        <v>8</v>
      </c>
      <c r="C61" s="63" t="s">
        <v>115</v>
      </c>
      <c r="D61" s="65" t="s">
        <v>86</v>
      </c>
      <c r="E61" s="78">
        <f t="shared" si="12"/>
        <v>360</v>
      </c>
      <c r="F61" s="20"/>
      <c r="G61" s="42"/>
      <c r="H61" s="52"/>
      <c r="I61" s="51"/>
      <c r="J61" s="51">
        <f>SUM(M61:W61)</f>
        <v>360</v>
      </c>
      <c r="K61" s="51"/>
      <c r="L61" s="51"/>
      <c r="M61" s="51"/>
      <c r="N61" s="104"/>
      <c r="O61" s="51"/>
      <c r="P61" s="104"/>
      <c r="Q61" s="12"/>
      <c r="R61" s="103"/>
      <c r="S61" s="18">
        <v>108</v>
      </c>
      <c r="T61" s="103"/>
      <c r="U61" s="18"/>
      <c r="V61" s="103"/>
      <c r="W61" s="18">
        <v>252</v>
      </c>
      <c r="X61" s="103"/>
    </row>
    <row r="62" spans="1:24" s="6" customFormat="1" ht="13.5" customHeight="1" x14ac:dyDescent="0.2">
      <c r="A62" s="64"/>
      <c r="B62" s="53" t="s">
        <v>121</v>
      </c>
      <c r="C62" s="63"/>
      <c r="D62" s="65" t="s">
        <v>125</v>
      </c>
      <c r="E62" s="78">
        <f t="shared" si="12"/>
        <v>20</v>
      </c>
      <c r="F62" s="20"/>
      <c r="G62" s="42"/>
      <c r="H62" s="52"/>
      <c r="I62" s="51"/>
      <c r="J62" s="51"/>
      <c r="K62" s="51">
        <v>14</v>
      </c>
      <c r="L62" s="51">
        <v>6</v>
      </c>
      <c r="M62" s="51"/>
      <c r="N62" s="104"/>
      <c r="O62" s="51"/>
      <c r="P62" s="104"/>
      <c r="Q62" s="12"/>
      <c r="R62" s="103"/>
      <c r="S62" s="18"/>
      <c r="T62" s="103"/>
      <c r="U62" s="18"/>
      <c r="V62" s="103"/>
      <c r="W62" s="18"/>
      <c r="X62" s="103"/>
    </row>
    <row r="63" spans="1:24" s="6" customFormat="1" ht="157.5" customHeight="1" x14ac:dyDescent="0.2">
      <c r="A63" s="69" t="s">
        <v>105</v>
      </c>
      <c r="B63" s="70" t="s">
        <v>119</v>
      </c>
      <c r="C63" s="69" t="s">
        <v>130</v>
      </c>
      <c r="D63" s="71" t="s">
        <v>131</v>
      </c>
      <c r="E63" s="79">
        <f>SUM(E64:E67)</f>
        <v>869</v>
      </c>
      <c r="F63" s="73">
        <f t="shared" ref="F63" si="13">SUM(F64:F67)</f>
        <v>12</v>
      </c>
      <c r="G63" s="73">
        <f>SUM(G64:G67)</f>
        <v>135</v>
      </c>
      <c r="H63" s="73">
        <f>SUM(H64:H67)</f>
        <v>63</v>
      </c>
      <c r="I63" s="73">
        <f t="shared" ref="I63:X63" si="14">SUM(I64:I67)</f>
        <v>72</v>
      </c>
      <c r="J63" s="73">
        <f t="shared" si="14"/>
        <v>702</v>
      </c>
      <c r="K63" s="73">
        <f t="shared" si="14"/>
        <v>14</v>
      </c>
      <c r="L63" s="73">
        <f t="shared" si="14"/>
        <v>6</v>
      </c>
      <c r="M63" s="73">
        <f t="shared" si="14"/>
        <v>0</v>
      </c>
      <c r="N63" s="73">
        <f t="shared" si="14"/>
        <v>0</v>
      </c>
      <c r="O63" s="73">
        <f t="shared" si="14"/>
        <v>0</v>
      </c>
      <c r="P63" s="73">
        <f t="shared" si="14"/>
        <v>0</v>
      </c>
      <c r="Q63" s="73">
        <f t="shared" si="14"/>
        <v>0</v>
      </c>
      <c r="R63" s="73">
        <f t="shared" si="14"/>
        <v>0</v>
      </c>
      <c r="S63" s="73">
        <f t="shared" si="14"/>
        <v>248</v>
      </c>
      <c r="T63" s="73">
        <f t="shared" si="14"/>
        <v>4</v>
      </c>
      <c r="U63" s="73">
        <f t="shared" si="14"/>
        <v>255</v>
      </c>
      <c r="V63" s="73">
        <f t="shared" si="14"/>
        <v>4</v>
      </c>
      <c r="W63" s="73">
        <f t="shared" si="14"/>
        <v>334</v>
      </c>
      <c r="X63" s="73">
        <f t="shared" si="14"/>
        <v>4</v>
      </c>
    </row>
    <row r="64" spans="1:24" s="6" customFormat="1" x14ac:dyDescent="0.2">
      <c r="A64" s="66" t="s">
        <v>106</v>
      </c>
      <c r="B64" s="40" t="s">
        <v>107</v>
      </c>
      <c r="C64" s="63" t="s">
        <v>118</v>
      </c>
      <c r="D64" s="65" t="s">
        <v>85</v>
      </c>
      <c r="E64" s="78">
        <f>SUM(F64+G64+J64+K64+L64)</f>
        <v>147</v>
      </c>
      <c r="F64" s="20">
        <v>12</v>
      </c>
      <c r="G64" s="42">
        <f>SUM(M64+O64+Q64+S64+U64+W64)</f>
        <v>135</v>
      </c>
      <c r="H64" s="52">
        <v>63</v>
      </c>
      <c r="I64" s="51">
        <v>72</v>
      </c>
      <c r="J64" s="51"/>
      <c r="K64" s="51"/>
      <c r="L64" s="51"/>
      <c r="M64" s="51"/>
      <c r="N64" s="104"/>
      <c r="O64" s="51"/>
      <c r="P64" s="104"/>
      <c r="Q64" s="12"/>
      <c r="R64" s="103"/>
      <c r="S64" s="12">
        <v>68</v>
      </c>
      <c r="T64" s="103">
        <v>4</v>
      </c>
      <c r="U64" s="12">
        <v>51</v>
      </c>
      <c r="V64" s="103">
        <v>4</v>
      </c>
      <c r="W64" s="18">
        <v>16</v>
      </c>
      <c r="X64" s="103">
        <v>4</v>
      </c>
    </row>
    <row r="65" spans="1:29" s="6" customFormat="1" x14ac:dyDescent="0.2">
      <c r="A65" s="66" t="s">
        <v>108</v>
      </c>
      <c r="B65" s="40" t="s">
        <v>7</v>
      </c>
      <c r="C65" s="63" t="s">
        <v>118</v>
      </c>
      <c r="D65" s="65" t="s">
        <v>85</v>
      </c>
      <c r="E65" s="78">
        <f t="shared" ref="E65:E67" si="15">SUM(F65+G65+J65+K65+L65)</f>
        <v>342</v>
      </c>
      <c r="F65" s="20"/>
      <c r="G65" s="42"/>
      <c r="H65" s="52"/>
      <c r="I65" s="51"/>
      <c r="J65" s="51">
        <f>SUM(M65:W65)</f>
        <v>342</v>
      </c>
      <c r="K65" s="51"/>
      <c r="L65" s="51"/>
      <c r="M65" s="51"/>
      <c r="N65" s="104"/>
      <c r="O65" s="51"/>
      <c r="P65" s="104"/>
      <c r="Q65" s="12"/>
      <c r="R65" s="103"/>
      <c r="S65" s="12">
        <v>72</v>
      </c>
      <c r="T65" s="103"/>
      <c r="U65" s="12">
        <v>204</v>
      </c>
      <c r="V65" s="103"/>
      <c r="W65" s="18">
        <v>66</v>
      </c>
      <c r="X65" s="103"/>
    </row>
    <row r="66" spans="1:29" s="6" customFormat="1" x14ac:dyDescent="0.2">
      <c r="A66" s="66" t="s">
        <v>109</v>
      </c>
      <c r="B66" s="40" t="s">
        <v>8</v>
      </c>
      <c r="C66" s="63" t="s">
        <v>115</v>
      </c>
      <c r="D66" s="65" t="s">
        <v>86</v>
      </c>
      <c r="E66" s="78">
        <f t="shared" si="15"/>
        <v>360</v>
      </c>
      <c r="F66" s="20"/>
      <c r="G66" s="42"/>
      <c r="H66" s="52"/>
      <c r="I66" s="51"/>
      <c r="J66" s="51">
        <f>SUM(M66:W66)</f>
        <v>360</v>
      </c>
      <c r="K66" s="51"/>
      <c r="L66" s="51"/>
      <c r="M66" s="51"/>
      <c r="N66" s="104"/>
      <c r="O66" s="51"/>
      <c r="P66" s="104"/>
      <c r="Q66" s="12"/>
      <c r="R66" s="103"/>
      <c r="S66" s="12">
        <v>108</v>
      </c>
      <c r="T66" s="103"/>
      <c r="U66" s="12"/>
      <c r="V66" s="103"/>
      <c r="W66" s="18">
        <v>252</v>
      </c>
      <c r="X66" s="103"/>
    </row>
    <row r="67" spans="1:29" s="6" customFormat="1" ht="27.75" customHeight="1" x14ac:dyDescent="0.2">
      <c r="A67" s="64"/>
      <c r="B67" s="53" t="s">
        <v>120</v>
      </c>
      <c r="C67" s="63"/>
      <c r="D67" s="65" t="s">
        <v>125</v>
      </c>
      <c r="E67" s="78">
        <f t="shared" si="15"/>
        <v>20</v>
      </c>
      <c r="F67" s="20"/>
      <c r="G67" s="42"/>
      <c r="H67" s="52"/>
      <c r="I67" s="51"/>
      <c r="J67" s="51"/>
      <c r="K67" s="51">
        <v>14</v>
      </c>
      <c r="L67" s="51">
        <v>6</v>
      </c>
      <c r="M67" s="51"/>
      <c r="N67" s="104"/>
      <c r="O67" s="51"/>
      <c r="P67" s="104"/>
      <c r="Q67" s="12"/>
      <c r="R67" s="103"/>
      <c r="S67" s="12"/>
      <c r="T67" s="103"/>
      <c r="U67" s="12"/>
      <c r="V67" s="103"/>
      <c r="W67" s="18"/>
      <c r="X67" s="103"/>
    </row>
    <row r="68" spans="1:29" s="3" customFormat="1" ht="18" customHeight="1" x14ac:dyDescent="0.2">
      <c r="A68" s="121" t="s">
        <v>149</v>
      </c>
      <c r="B68" s="122"/>
      <c r="C68" s="71" t="s">
        <v>164</v>
      </c>
      <c r="D68" s="71" t="s">
        <v>163</v>
      </c>
      <c r="E68" s="79">
        <f>SUM(E27+E48+E56)</f>
        <v>4356</v>
      </c>
      <c r="F68" s="72">
        <f>SUM(F27+F48+F56)</f>
        <v>44</v>
      </c>
      <c r="G68" s="72">
        <f t="shared" ref="G68:L68" si="16">SUM(G27+G48+G56)</f>
        <v>2728</v>
      </c>
      <c r="H68" s="72">
        <f t="shared" si="16"/>
        <v>1424</v>
      </c>
      <c r="I68" s="72">
        <f t="shared" si="16"/>
        <v>1304</v>
      </c>
      <c r="J68" s="72">
        <f t="shared" si="16"/>
        <v>1404</v>
      </c>
      <c r="K68" s="72">
        <f t="shared" si="16"/>
        <v>138</v>
      </c>
      <c r="L68" s="72">
        <f t="shared" si="16"/>
        <v>42</v>
      </c>
      <c r="M68" s="109">
        <f>SUM(M56+M48+M27)</f>
        <v>608</v>
      </c>
      <c r="N68" s="109">
        <f t="shared" ref="N68:X68" si="17">SUM(N56+N48+N27)</f>
        <v>4</v>
      </c>
      <c r="O68" s="109">
        <f t="shared" si="17"/>
        <v>824</v>
      </c>
      <c r="P68" s="109">
        <f t="shared" si="17"/>
        <v>4</v>
      </c>
      <c r="Q68" s="109">
        <f t="shared" si="17"/>
        <v>572</v>
      </c>
      <c r="R68" s="109">
        <f t="shared" si="17"/>
        <v>4</v>
      </c>
      <c r="S68" s="109">
        <f t="shared" si="17"/>
        <v>814</v>
      </c>
      <c r="T68" s="109">
        <f t="shared" si="17"/>
        <v>14</v>
      </c>
      <c r="U68" s="109">
        <f t="shared" si="17"/>
        <v>602</v>
      </c>
      <c r="V68" s="109">
        <f t="shared" si="17"/>
        <v>10</v>
      </c>
      <c r="W68" s="109">
        <f t="shared" si="17"/>
        <v>712</v>
      </c>
      <c r="X68" s="109">
        <f t="shared" si="17"/>
        <v>8</v>
      </c>
      <c r="Y68" s="82"/>
      <c r="Z68" s="82"/>
    </row>
    <row r="69" spans="1:29" s="3" customFormat="1" ht="27" customHeight="1" x14ac:dyDescent="0.2">
      <c r="A69" s="98" t="s">
        <v>64</v>
      </c>
      <c r="B69" s="53" t="s">
        <v>150</v>
      </c>
      <c r="C69" s="34"/>
      <c r="D69" s="16"/>
      <c r="E69" s="79">
        <v>72</v>
      </c>
      <c r="F69" s="12"/>
      <c r="G69" s="42"/>
      <c r="H69" s="13"/>
      <c r="I69" s="14"/>
      <c r="J69" s="14"/>
      <c r="K69" s="14"/>
      <c r="L69" s="14"/>
      <c r="M69" s="185"/>
      <c r="N69" s="186"/>
      <c r="O69" s="185"/>
      <c r="P69" s="186"/>
      <c r="Q69" s="183"/>
      <c r="R69" s="184"/>
      <c r="S69" s="183"/>
      <c r="T69" s="184"/>
      <c r="U69" s="183"/>
      <c r="V69" s="184"/>
      <c r="W69" s="183"/>
      <c r="X69" s="184"/>
      <c r="Y69" s="22"/>
    </row>
    <row r="70" spans="1:29" s="3" customFormat="1" ht="18" customHeight="1" x14ac:dyDescent="0.2">
      <c r="A70" s="123" t="s">
        <v>82</v>
      </c>
      <c r="B70" s="124"/>
      <c r="C70" s="60"/>
      <c r="D70" s="60"/>
      <c r="E70" s="79">
        <f>SUM(E68:E69)</f>
        <v>4428</v>
      </c>
      <c r="F70" s="59"/>
      <c r="G70" s="81"/>
      <c r="H70" s="59"/>
      <c r="I70" s="59"/>
      <c r="J70" s="59"/>
      <c r="K70" s="59"/>
      <c r="L70" s="59"/>
      <c r="M70" s="187">
        <f>SUM(M68:N68)</f>
        <v>612</v>
      </c>
      <c r="N70" s="188"/>
      <c r="O70" s="187">
        <f t="shared" ref="O70" si="18">SUM(O68:P68)</f>
        <v>828</v>
      </c>
      <c r="P70" s="188"/>
      <c r="Q70" s="187">
        <f t="shared" ref="Q70" si="19">SUM(Q68:R68)</f>
        <v>576</v>
      </c>
      <c r="R70" s="188"/>
      <c r="S70" s="187">
        <f t="shared" ref="S70" si="20">SUM(S68:T68)</f>
        <v>828</v>
      </c>
      <c r="T70" s="188"/>
      <c r="U70" s="187">
        <f t="shared" ref="U70" si="21">SUM(U68:V68)</f>
        <v>612</v>
      </c>
      <c r="V70" s="188"/>
      <c r="W70" s="187">
        <f t="shared" ref="W70" si="22">SUM(W68:X68)</f>
        <v>720</v>
      </c>
      <c r="X70" s="188"/>
      <c r="Y70" s="82"/>
    </row>
    <row r="71" spans="1:29" s="3" customFormat="1" ht="24.75" customHeight="1" x14ac:dyDescent="0.2">
      <c r="A71" s="118" t="s">
        <v>112</v>
      </c>
      <c r="B71" s="119"/>
      <c r="C71" s="119"/>
      <c r="D71" s="119"/>
      <c r="E71" s="119"/>
      <c r="F71" s="119"/>
      <c r="G71" s="120"/>
      <c r="H71" s="112" t="s">
        <v>9</v>
      </c>
      <c r="I71" s="39" t="s">
        <v>136</v>
      </c>
      <c r="J71" s="39"/>
      <c r="K71" s="39"/>
      <c r="L71" s="39"/>
      <c r="M71" s="125" t="s">
        <v>165</v>
      </c>
      <c r="N71" s="126"/>
      <c r="O71" s="125" t="s">
        <v>166</v>
      </c>
      <c r="P71" s="126"/>
      <c r="Q71" s="125" t="s">
        <v>167</v>
      </c>
      <c r="R71" s="126"/>
      <c r="S71" s="125" t="s">
        <v>168</v>
      </c>
      <c r="T71" s="126"/>
      <c r="U71" s="125" t="s">
        <v>171</v>
      </c>
      <c r="V71" s="126"/>
      <c r="W71" s="125" t="s">
        <v>173</v>
      </c>
      <c r="X71" s="126"/>
      <c r="Y71" s="82"/>
    </row>
    <row r="72" spans="1:29" s="3" customFormat="1" ht="24" customHeight="1" x14ac:dyDescent="0.2">
      <c r="A72" s="85"/>
      <c r="B72" s="86"/>
      <c r="C72" s="86"/>
      <c r="D72" s="86"/>
      <c r="E72" s="86"/>
      <c r="F72" s="86"/>
      <c r="G72" s="87"/>
      <c r="H72" s="113"/>
      <c r="I72" s="39" t="s">
        <v>135</v>
      </c>
      <c r="J72" s="39"/>
      <c r="K72" s="39"/>
      <c r="L72" s="39"/>
      <c r="M72" s="127">
        <v>0</v>
      </c>
      <c r="N72" s="128"/>
      <c r="O72" s="127">
        <v>0</v>
      </c>
      <c r="P72" s="128"/>
      <c r="Q72" s="127">
        <v>0</v>
      </c>
      <c r="R72" s="128"/>
      <c r="S72" s="127" t="s">
        <v>169</v>
      </c>
      <c r="T72" s="128"/>
      <c r="U72" s="127" t="s">
        <v>172</v>
      </c>
      <c r="V72" s="128"/>
      <c r="W72" s="127" t="s">
        <v>174</v>
      </c>
      <c r="X72" s="128"/>
      <c r="Y72" s="82"/>
    </row>
    <row r="73" spans="1:29" s="3" customFormat="1" ht="24" customHeight="1" x14ac:dyDescent="0.2">
      <c r="A73" s="141" t="s">
        <v>110</v>
      </c>
      <c r="B73" s="142"/>
      <c r="C73" s="142"/>
      <c r="D73" s="142"/>
      <c r="E73" s="142"/>
      <c r="F73" s="142"/>
      <c r="G73" s="143"/>
      <c r="H73" s="113"/>
      <c r="I73" s="39" t="s">
        <v>134</v>
      </c>
      <c r="J73" s="39"/>
      <c r="K73" s="39"/>
      <c r="L73" s="39"/>
      <c r="M73" s="127">
        <v>0</v>
      </c>
      <c r="N73" s="128"/>
      <c r="O73" s="127">
        <v>0</v>
      </c>
      <c r="P73" s="128"/>
      <c r="Q73" s="127">
        <v>0</v>
      </c>
      <c r="R73" s="128"/>
      <c r="S73" s="127" t="s">
        <v>170</v>
      </c>
      <c r="T73" s="128"/>
      <c r="U73" s="127">
        <v>0</v>
      </c>
      <c r="V73" s="128"/>
      <c r="W73" s="127" t="s">
        <v>175</v>
      </c>
      <c r="X73" s="128"/>
      <c r="Y73" s="82"/>
    </row>
    <row r="74" spans="1:29" s="3" customFormat="1" ht="13.5" customHeight="1" x14ac:dyDescent="0.2">
      <c r="A74" s="133" t="s">
        <v>111</v>
      </c>
      <c r="B74" s="134"/>
      <c r="C74" s="134"/>
      <c r="D74" s="134"/>
      <c r="E74" s="134"/>
      <c r="F74" s="134"/>
      <c r="G74" s="135"/>
      <c r="H74" s="113"/>
      <c r="I74" s="39" t="s">
        <v>133</v>
      </c>
      <c r="J74" s="39"/>
      <c r="K74" s="39"/>
      <c r="L74" s="39"/>
      <c r="M74" s="127">
        <v>0</v>
      </c>
      <c r="N74" s="128"/>
      <c r="O74" s="125">
        <v>1</v>
      </c>
      <c r="P74" s="126"/>
      <c r="Q74" s="125">
        <v>1</v>
      </c>
      <c r="R74" s="126"/>
      <c r="S74" s="125">
        <v>2</v>
      </c>
      <c r="T74" s="126"/>
      <c r="U74" s="125">
        <v>0</v>
      </c>
      <c r="V74" s="126"/>
      <c r="W74" s="125">
        <v>3</v>
      </c>
      <c r="X74" s="126"/>
      <c r="Y74" s="82"/>
    </row>
    <row r="75" spans="1:29" s="3" customFormat="1" ht="12.75" customHeight="1" x14ac:dyDescent="0.2">
      <c r="A75" s="136"/>
      <c r="B75" s="137"/>
      <c r="C75" s="137"/>
      <c r="D75" s="137"/>
      <c r="E75" s="137"/>
      <c r="F75" s="137"/>
      <c r="G75" s="138"/>
      <c r="H75" s="114"/>
      <c r="I75" s="39" t="s">
        <v>132</v>
      </c>
      <c r="J75" s="39"/>
      <c r="K75" s="39"/>
      <c r="L75" s="39"/>
      <c r="M75" s="125">
        <v>5</v>
      </c>
      <c r="N75" s="126"/>
      <c r="O75" s="125">
        <v>7</v>
      </c>
      <c r="P75" s="126"/>
      <c r="Q75" s="125">
        <v>5</v>
      </c>
      <c r="R75" s="126"/>
      <c r="S75" s="125">
        <v>6</v>
      </c>
      <c r="T75" s="126"/>
      <c r="U75" s="125">
        <v>1</v>
      </c>
      <c r="V75" s="126"/>
      <c r="W75" s="125">
        <v>7</v>
      </c>
      <c r="X75" s="126"/>
      <c r="Y75" s="82"/>
    </row>
    <row r="76" spans="1:29" s="3" customFormat="1" ht="11.25" customHeight="1" x14ac:dyDescent="0.2">
      <c r="A76" s="93" t="s">
        <v>158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22"/>
    </row>
    <row r="77" spans="1:29" s="3" customFormat="1" ht="9.75" customHeight="1" x14ac:dyDescent="0.2">
      <c r="A77" s="157" t="s">
        <v>159</v>
      </c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46"/>
      <c r="M77" s="35"/>
      <c r="N77" s="46"/>
      <c r="O77" s="35"/>
      <c r="P77" s="46"/>
      <c r="Q77" s="35"/>
      <c r="R77" s="46"/>
      <c r="S77" s="35"/>
      <c r="T77" s="46"/>
      <c r="U77" s="35"/>
      <c r="V77" s="46"/>
      <c r="W77" s="35"/>
      <c r="X77" s="46"/>
    </row>
    <row r="78" spans="1:29" s="6" customFormat="1" ht="8.25" customHeight="1" x14ac:dyDescent="0.2">
      <c r="A78" s="32"/>
      <c r="B78" s="23"/>
      <c r="C78" s="45"/>
      <c r="D78" s="23"/>
      <c r="E78" s="45"/>
      <c r="F78" s="23"/>
      <c r="G78" s="23"/>
      <c r="H78" s="29"/>
      <c r="I78" s="30"/>
      <c r="J78" s="30"/>
      <c r="K78" s="30"/>
      <c r="L78" s="30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21"/>
    </row>
    <row r="79" spans="1:29" s="6" customFormat="1" ht="18.75" customHeight="1" x14ac:dyDescent="0.2">
      <c r="A79" s="36"/>
      <c r="B79" s="37"/>
      <c r="C79" s="37"/>
      <c r="D79" s="33"/>
      <c r="E79" s="45"/>
      <c r="F79" s="33"/>
      <c r="G79" s="33"/>
      <c r="H79" s="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84"/>
      <c r="Y79" s="21"/>
      <c r="AB79" s="10"/>
      <c r="AC79" s="10"/>
    </row>
    <row r="80" spans="1:29" s="107" customFormat="1" ht="21" customHeight="1" x14ac:dyDescent="0.25">
      <c r="A80" s="181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06"/>
      <c r="AB80" s="108"/>
      <c r="AC80" s="108"/>
    </row>
    <row r="81" spans="1:29" s="6" customFormat="1" ht="8.25" customHeight="1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21"/>
      <c r="AB81" s="10"/>
      <c r="AC81" s="10"/>
    </row>
    <row r="82" spans="1:29" s="3" customFormat="1" ht="12.75" customHeight="1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21"/>
    </row>
    <row r="83" spans="1:29" s="3" customFormat="1" x14ac:dyDescent="0.25">
      <c r="B83"/>
      <c r="C83"/>
      <c r="D83" s="9"/>
      <c r="E83" s="9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 s="21"/>
    </row>
    <row r="84" spans="1:29" s="3" customFormat="1" x14ac:dyDescent="0.25">
      <c r="B84"/>
      <c r="C84"/>
      <c r="D84" s="9"/>
      <c r="E84" s="9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 s="21"/>
    </row>
    <row r="85" spans="1:29" s="3" customFormat="1" x14ac:dyDescent="0.25">
      <c r="B85"/>
      <c r="C85"/>
      <c r="D85" s="9"/>
      <c r="E85" s="9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9" ht="17.25" customHeight="1" x14ac:dyDescent="0.25"/>
    <row r="88" spans="1:29" ht="23.25" customHeight="1" x14ac:dyDescent="0.25"/>
    <row r="89" spans="1:29" ht="21.75" customHeight="1" x14ac:dyDescent="0.25"/>
    <row r="90" spans="1:29" ht="42" customHeight="1" x14ac:dyDescent="0.25"/>
  </sheetData>
  <mergeCells count="86">
    <mergeCell ref="W70:X70"/>
    <mergeCell ref="M70:N70"/>
    <mergeCell ref="O70:P70"/>
    <mergeCell ref="Q70:R70"/>
    <mergeCell ref="S70:T70"/>
    <mergeCell ref="U70:V70"/>
    <mergeCell ref="A80:X80"/>
    <mergeCell ref="W69:X69"/>
    <mergeCell ref="M69:N69"/>
    <mergeCell ref="O69:P69"/>
    <mergeCell ref="Q69:R69"/>
    <mergeCell ref="S69:T69"/>
    <mergeCell ref="U69:V69"/>
    <mergeCell ref="W71:X71"/>
    <mergeCell ref="W72:X72"/>
    <mergeCell ref="W73:X73"/>
    <mergeCell ref="W74:X74"/>
    <mergeCell ref="W75:X75"/>
    <mergeCell ref="U71:V71"/>
    <mergeCell ref="U72:V72"/>
    <mergeCell ref="U73:V73"/>
    <mergeCell ref="U74:V74"/>
    <mergeCell ref="M19:X21"/>
    <mergeCell ref="F22:F25"/>
    <mergeCell ref="G24:G25"/>
    <mergeCell ref="H24:H25"/>
    <mergeCell ref="I24:I25"/>
    <mergeCell ref="J23:J25"/>
    <mergeCell ref="U23:V24"/>
    <mergeCell ref="W23:X24"/>
    <mergeCell ref="M22:P22"/>
    <mergeCell ref="K23:K25"/>
    <mergeCell ref="U75:V75"/>
    <mergeCell ref="S71:T71"/>
    <mergeCell ref="S72:T72"/>
    <mergeCell ref="S73:T73"/>
    <mergeCell ref="S74:T74"/>
    <mergeCell ref="S75:T75"/>
    <mergeCell ref="Q74:R74"/>
    <mergeCell ref="Q75:R75"/>
    <mergeCell ref="O71:P71"/>
    <mergeCell ref="O72:P72"/>
    <mergeCell ref="O73:P73"/>
    <mergeCell ref="O74:P74"/>
    <mergeCell ref="C19:D19"/>
    <mergeCell ref="A73:G73"/>
    <mergeCell ref="F19:L19"/>
    <mergeCell ref="G23:I23"/>
    <mergeCell ref="E19:E25"/>
    <mergeCell ref="L23:L25"/>
    <mergeCell ref="A19:A25"/>
    <mergeCell ref="B19:B25"/>
    <mergeCell ref="C22:C25"/>
    <mergeCell ref="D22:D25"/>
    <mergeCell ref="M75:N75"/>
    <mergeCell ref="I79:W79"/>
    <mergeCell ref="G22:L22"/>
    <mergeCell ref="A74:G74"/>
    <mergeCell ref="A75:G75"/>
    <mergeCell ref="Q22:T22"/>
    <mergeCell ref="U22:X22"/>
    <mergeCell ref="M23:N24"/>
    <mergeCell ref="O23:P24"/>
    <mergeCell ref="Q23:R24"/>
    <mergeCell ref="S23:T24"/>
    <mergeCell ref="A77:K77"/>
    <mergeCell ref="O75:P75"/>
    <mergeCell ref="Q71:R71"/>
    <mergeCell ref="Q72:R72"/>
    <mergeCell ref="Q73:R73"/>
    <mergeCell ref="A1:B1"/>
    <mergeCell ref="A2:B2"/>
    <mergeCell ref="B12:U12"/>
    <mergeCell ref="H71:H75"/>
    <mergeCell ref="F13:W13"/>
    <mergeCell ref="F14:W14"/>
    <mergeCell ref="F15:W15"/>
    <mergeCell ref="F16:W16"/>
    <mergeCell ref="F17:Z17"/>
    <mergeCell ref="A71:G71"/>
    <mergeCell ref="A68:B68"/>
    <mergeCell ref="A70:B70"/>
    <mergeCell ref="M71:N71"/>
    <mergeCell ref="M72:N72"/>
    <mergeCell ref="M73:N73"/>
    <mergeCell ref="M74:N74"/>
  </mergeCells>
  <pageMargins left="0.78740157480314965" right="0.19685039370078741" top="0.19685039370078741" bottom="0.19685039370078741" header="0.19685039370078741" footer="0.19685039370078741"/>
  <pageSetup paperSize="9" scale="73" orientation="landscape" r:id="rId1"/>
  <rowBreaks count="1" manualBreakCount="1">
    <brk id="43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7" t="s">
        <v>17</v>
      </c>
    </row>
    <row r="2" spans="1:9" ht="30.75" customHeight="1" x14ac:dyDescent="0.25">
      <c r="A2" s="189" t="s">
        <v>11</v>
      </c>
      <c r="B2" s="189" t="s">
        <v>12</v>
      </c>
      <c r="C2" s="189" t="s">
        <v>7</v>
      </c>
      <c r="D2" s="189" t="s">
        <v>8</v>
      </c>
      <c r="E2" s="189"/>
      <c r="F2" s="189" t="s">
        <v>13</v>
      </c>
      <c r="G2" s="189" t="s">
        <v>10</v>
      </c>
      <c r="H2" s="189" t="s">
        <v>14</v>
      </c>
      <c r="I2" s="189" t="s">
        <v>9</v>
      </c>
    </row>
    <row r="3" spans="1:9" ht="24" x14ac:dyDescent="0.25">
      <c r="A3" s="189"/>
      <c r="B3" s="189"/>
      <c r="C3" s="189"/>
      <c r="D3" s="4" t="s">
        <v>15</v>
      </c>
      <c r="E3" s="4" t="s">
        <v>16</v>
      </c>
      <c r="F3" s="189"/>
      <c r="G3" s="189"/>
      <c r="H3" s="189"/>
      <c r="I3" s="189"/>
    </row>
    <row r="4" spans="1:9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</row>
    <row r="5" spans="1:9" x14ac:dyDescent="0.25">
      <c r="A5" s="4" t="s">
        <v>2</v>
      </c>
      <c r="B5" s="5">
        <v>39</v>
      </c>
      <c r="C5" s="5"/>
      <c r="D5" s="5"/>
      <c r="E5" s="5"/>
      <c r="F5" s="5">
        <v>2</v>
      </c>
      <c r="G5" s="5"/>
      <c r="H5" s="5">
        <v>11</v>
      </c>
      <c r="I5" s="5">
        <f>SUM(B5:H5)</f>
        <v>52</v>
      </c>
    </row>
    <row r="6" spans="1:9" x14ac:dyDescent="0.25">
      <c r="A6" s="4" t="s">
        <v>3</v>
      </c>
      <c r="B6" s="5">
        <v>39</v>
      </c>
      <c r="C6" s="5"/>
      <c r="D6" s="5"/>
      <c r="E6" s="5"/>
      <c r="F6" s="5">
        <v>2</v>
      </c>
      <c r="G6" s="5"/>
      <c r="H6" s="5">
        <v>11</v>
      </c>
      <c r="I6" s="8">
        <f>SUM(B6:H6)</f>
        <v>52</v>
      </c>
    </row>
    <row r="7" spans="1:9" x14ac:dyDescent="0.25">
      <c r="A7" s="4" t="s">
        <v>4</v>
      </c>
      <c r="B7" s="5">
        <v>26</v>
      </c>
      <c r="C7" s="5">
        <v>10</v>
      </c>
      <c r="D7" s="5">
        <v>4</v>
      </c>
      <c r="E7" s="5"/>
      <c r="F7" s="5">
        <v>2</v>
      </c>
      <c r="G7" s="5"/>
      <c r="H7" s="5">
        <v>10</v>
      </c>
      <c r="I7" s="8">
        <f>SUM(B7:H7)</f>
        <v>52</v>
      </c>
    </row>
    <row r="8" spans="1:9" x14ac:dyDescent="0.25">
      <c r="A8" s="4" t="s">
        <v>5</v>
      </c>
      <c r="B8" s="5">
        <v>19</v>
      </c>
      <c r="C8" s="5">
        <v>5</v>
      </c>
      <c r="D8" s="5">
        <v>6</v>
      </c>
      <c r="E8" s="5">
        <v>4</v>
      </c>
      <c r="F8" s="5">
        <v>1</v>
      </c>
      <c r="G8" s="5">
        <v>6</v>
      </c>
      <c r="H8" s="5">
        <v>2</v>
      </c>
      <c r="I8" s="8">
        <f>SUM(B8:H8)</f>
        <v>43</v>
      </c>
    </row>
    <row r="9" spans="1:9" x14ac:dyDescent="0.25">
      <c r="A9" s="4" t="s">
        <v>9</v>
      </c>
      <c r="B9" s="4">
        <f>SUM(B5:B8)</f>
        <v>123</v>
      </c>
      <c r="C9" s="11">
        <f t="shared" ref="C9:I9" si="0">SUM(C5:C8)</f>
        <v>15</v>
      </c>
      <c r="D9" s="11">
        <f t="shared" si="0"/>
        <v>10</v>
      </c>
      <c r="E9" s="11">
        <f t="shared" si="0"/>
        <v>4</v>
      </c>
      <c r="F9" s="11">
        <f t="shared" si="0"/>
        <v>7</v>
      </c>
      <c r="G9" s="11">
        <f t="shared" si="0"/>
        <v>6</v>
      </c>
      <c r="H9" s="11">
        <f t="shared" si="0"/>
        <v>34</v>
      </c>
      <c r="I9" s="11">
        <f t="shared" si="0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2020-08-20T12:29:21Z</cp:lastPrinted>
  <dcterms:created xsi:type="dcterms:W3CDTF">2015-01-12T08:18:51Z</dcterms:created>
  <dcterms:modified xsi:type="dcterms:W3CDTF">2020-09-03T10:28:48Z</dcterms:modified>
</cp:coreProperties>
</file>