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7400" windowHeight="612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план'!$A$1:$N$104</definedName>
  </definedNames>
  <calcPr calcId="144525"/>
</workbook>
</file>

<file path=xl/calcChain.xml><?xml version="1.0" encoding="utf-8"?>
<calcChain xmlns="http://schemas.openxmlformats.org/spreadsheetml/2006/main">
  <c r="G29" i="1" l="1"/>
  <c r="E45" i="1" l="1"/>
  <c r="G45" i="1"/>
  <c r="H45" i="1"/>
  <c r="I45" i="1"/>
  <c r="J45" i="1"/>
  <c r="F47" i="1"/>
  <c r="D47" i="1" s="1"/>
  <c r="F31" i="1" l="1"/>
  <c r="F30" i="1"/>
  <c r="E59" i="1" l="1"/>
  <c r="G59" i="1"/>
  <c r="H59" i="1"/>
  <c r="I59" i="1"/>
  <c r="K59" i="1"/>
  <c r="L59" i="1"/>
  <c r="M59" i="1"/>
  <c r="N59" i="1"/>
  <c r="J59" i="1"/>
  <c r="E29" i="1" l="1"/>
  <c r="H29" i="1"/>
  <c r="I29" i="1"/>
  <c r="J29" i="1"/>
  <c r="K29" i="1"/>
  <c r="L29" i="1"/>
  <c r="M29" i="1"/>
  <c r="N29" i="1"/>
  <c r="K45" i="1" l="1"/>
  <c r="L45" i="1"/>
  <c r="M45" i="1"/>
  <c r="N45" i="1"/>
  <c r="F46" i="1"/>
  <c r="D46" i="1" l="1"/>
  <c r="D45" i="1" s="1"/>
  <c r="F45" i="1"/>
  <c r="E82" i="1"/>
  <c r="E86" i="1"/>
  <c r="J95" i="1" l="1"/>
  <c r="K95" i="1"/>
  <c r="N95" i="1"/>
  <c r="I95" i="1"/>
  <c r="E49" i="1" l="1"/>
  <c r="G49" i="1"/>
  <c r="H49" i="1"/>
  <c r="G82" i="1"/>
  <c r="H82" i="1"/>
  <c r="I82" i="1"/>
  <c r="J82" i="1"/>
  <c r="K82" i="1"/>
  <c r="L82" i="1"/>
  <c r="M82" i="1"/>
  <c r="N82" i="1"/>
  <c r="G86" i="1" l="1"/>
  <c r="H86" i="1"/>
  <c r="I86" i="1"/>
  <c r="J86" i="1"/>
  <c r="K86" i="1"/>
  <c r="L86" i="1"/>
  <c r="M86" i="1"/>
  <c r="N86" i="1"/>
  <c r="J49" i="1" l="1"/>
  <c r="K49" i="1"/>
  <c r="L49" i="1"/>
  <c r="M49" i="1"/>
  <c r="N49" i="1"/>
  <c r="I49" i="1"/>
  <c r="F88" i="1"/>
  <c r="D88" i="1" s="1"/>
  <c r="F89" i="1"/>
  <c r="D89" i="1" s="1"/>
  <c r="F87" i="1"/>
  <c r="D87" i="1" l="1"/>
  <c r="F86" i="1"/>
  <c r="D86" i="1" s="1"/>
  <c r="F79" i="1"/>
  <c r="F80" i="1"/>
  <c r="F81" i="1"/>
  <c r="F78" i="1"/>
  <c r="F54" i="1"/>
  <c r="D54" i="1" s="1"/>
  <c r="F83" i="1" l="1"/>
  <c r="F85" i="1"/>
  <c r="D85" i="1" s="1"/>
  <c r="F84" i="1"/>
  <c r="D84" i="1" s="1"/>
  <c r="D79" i="1"/>
  <c r="D80" i="1"/>
  <c r="D81" i="1"/>
  <c r="D78" i="1"/>
  <c r="F73" i="1"/>
  <c r="D73" i="1" s="1"/>
  <c r="F74" i="1"/>
  <c r="D74" i="1" s="1"/>
  <c r="F75" i="1"/>
  <c r="D75" i="1" s="1"/>
  <c r="F76" i="1"/>
  <c r="D76" i="1" s="1"/>
  <c r="F72" i="1"/>
  <c r="D72" i="1" s="1"/>
  <c r="F61" i="1"/>
  <c r="D61" i="1" s="1"/>
  <c r="F62" i="1"/>
  <c r="D62" i="1" s="1"/>
  <c r="F63" i="1"/>
  <c r="D63" i="1" s="1"/>
  <c r="F64" i="1"/>
  <c r="D64" i="1" s="1"/>
  <c r="F65" i="1"/>
  <c r="D65" i="1" s="1"/>
  <c r="F66" i="1"/>
  <c r="D66" i="1" s="1"/>
  <c r="F67" i="1"/>
  <c r="F68" i="1"/>
  <c r="D68" i="1" s="1"/>
  <c r="F60" i="1"/>
  <c r="D60" i="1" s="1"/>
  <c r="F57" i="1"/>
  <c r="D57" i="1" s="1"/>
  <c r="F56" i="1"/>
  <c r="D56" i="1" s="1"/>
  <c r="F51" i="1"/>
  <c r="D51" i="1" s="1"/>
  <c r="F52" i="1"/>
  <c r="D52" i="1" s="1"/>
  <c r="F53" i="1"/>
  <c r="D53" i="1" s="1"/>
  <c r="F50" i="1"/>
  <c r="F42" i="1"/>
  <c r="D42" i="1" s="1"/>
  <c r="F43" i="1"/>
  <c r="D43" i="1" s="1"/>
  <c r="F44" i="1"/>
  <c r="D44" i="1" s="1"/>
  <c r="E40" i="1"/>
  <c r="G40" i="1"/>
  <c r="H40" i="1"/>
  <c r="I40" i="1"/>
  <c r="J40" i="1"/>
  <c r="K40" i="1"/>
  <c r="L40" i="1"/>
  <c r="M40" i="1"/>
  <c r="N40" i="1"/>
  <c r="F41" i="1"/>
  <c r="D41" i="1" s="1"/>
  <c r="F32" i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9" i="1"/>
  <c r="D39" i="1" s="1"/>
  <c r="D67" i="1" l="1"/>
  <c r="D59" i="1" s="1"/>
  <c r="F59" i="1"/>
  <c r="D32" i="1"/>
  <c r="D29" i="1" s="1"/>
  <c r="F29" i="1"/>
  <c r="D50" i="1"/>
  <c r="D49" i="1" s="1"/>
  <c r="F49" i="1"/>
  <c r="D83" i="1"/>
  <c r="D82" i="1" s="1"/>
  <c r="F82" i="1"/>
  <c r="M28" i="1"/>
  <c r="I28" i="1"/>
  <c r="L28" i="1"/>
  <c r="H28" i="1"/>
  <c r="K28" i="1"/>
  <c r="N28" i="1"/>
  <c r="J28" i="1"/>
  <c r="E28" i="1"/>
  <c r="G28" i="1"/>
  <c r="D40" i="1"/>
  <c r="F40" i="1"/>
  <c r="F28" i="1" l="1"/>
  <c r="D28" i="1"/>
  <c r="D77" i="1"/>
  <c r="D71" i="1"/>
  <c r="D55" i="1"/>
  <c r="E55" i="1"/>
  <c r="F55" i="1"/>
  <c r="G55" i="1"/>
  <c r="H55" i="1"/>
  <c r="I55" i="1"/>
  <c r="J55" i="1"/>
  <c r="K55" i="1"/>
  <c r="L55" i="1"/>
  <c r="M55" i="1"/>
  <c r="N55" i="1"/>
  <c r="D70" i="1" l="1"/>
  <c r="F77" i="1"/>
  <c r="F71" i="1"/>
  <c r="E77" i="1"/>
  <c r="G77" i="1"/>
  <c r="H77" i="1"/>
  <c r="I77" i="1"/>
  <c r="J77" i="1"/>
  <c r="K77" i="1"/>
  <c r="L77" i="1"/>
  <c r="M77" i="1"/>
  <c r="N77" i="1"/>
  <c r="E71" i="1"/>
  <c r="G71" i="1"/>
  <c r="H71" i="1"/>
  <c r="I71" i="1"/>
  <c r="J71" i="1"/>
  <c r="K71" i="1"/>
  <c r="L71" i="1"/>
  <c r="M71" i="1"/>
  <c r="N71" i="1"/>
  <c r="N93" i="1"/>
  <c r="I93" i="1"/>
  <c r="J93" i="1"/>
  <c r="E70" i="1" l="1"/>
  <c r="N70" i="1"/>
  <c r="N58" i="1" s="1"/>
  <c r="N90" i="1" s="1"/>
  <c r="L70" i="1"/>
  <c r="L58" i="1" s="1"/>
  <c r="L90" i="1" s="1"/>
  <c r="J70" i="1"/>
  <c r="H70" i="1"/>
  <c r="H58" i="1" s="1"/>
  <c r="H90" i="1" s="1"/>
  <c r="F70" i="1"/>
  <c r="M70" i="1"/>
  <c r="M58" i="1" s="1"/>
  <c r="M90" i="1" s="1"/>
  <c r="K70" i="1"/>
  <c r="K58" i="1" s="1"/>
  <c r="K90" i="1" s="1"/>
  <c r="I70" i="1"/>
  <c r="G70" i="1"/>
  <c r="G58" i="1" s="1"/>
  <c r="G90" i="1" s="1"/>
  <c r="E58" i="1"/>
  <c r="E90" i="1" s="1"/>
  <c r="J58" i="1"/>
  <c r="J90" i="1" s="1"/>
  <c r="I6" i="2"/>
  <c r="I7" i="2"/>
  <c r="I5" i="2"/>
  <c r="C8" i="2"/>
  <c r="D8" i="2"/>
  <c r="E8" i="2"/>
  <c r="F8" i="2"/>
  <c r="G8" i="2"/>
  <c r="H8" i="2"/>
  <c r="B8" i="2"/>
  <c r="I58" i="1" l="1"/>
  <c r="I90" i="1" s="1"/>
  <c r="I8" i="2"/>
  <c r="F58" i="1"/>
  <c r="F90" i="1" s="1"/>
  <c r="D58" i="1"/>
  <c r="D90" i="1" s="1"/>
</calcChain>
</file>

<file path=xl/sharedStrings.xml><?xml version="1.0" encoding="utf-8"?>
<sst xmlns="http://schemas.openxmlformats.org/spreadsheetml/2006/main" count="267" uniqueCount="219">
  <si>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</si>
  <si>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</si>
  <si>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</si>
  <si>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</si>
  <si>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</si>
  <si>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</si>
  <si>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</si>
  <si>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</si>
  <si>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</si>
  <si>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</si>
  <si>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</si>
  <si>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</si>
  <si>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</si>
  <si>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</si>
  <si>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</si>
  <si>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</si>
  <si>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</si>
  <si>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</si>
  <si>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</si>
  <si>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</si>
  <si>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</si>
  <si>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</si>
  <si>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</si>
  <si>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</si>
  <si>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</si>
  <si>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</si>
  <si>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</si>
  <si>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</si>
  <si>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</si>
  <si>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</si>
  <si>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</si>
  <si>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</si>
  <si>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</si>
  <si>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</si>
  <si>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</si>
  <si>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</si>
  <si>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</si>
  <si>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</si>
  <si>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</si>
  <si>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Правовое обеспечение профессиональной деятельности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</si>
  <si>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</si>
  <si>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</si>
  <si>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</si>
  <si>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</si>
  <si>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</si>
  <si>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</si>
  <si>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</si>
  <si>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</si>
  <si>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</si>
  <si>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</si>
  <si>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</si>
  <si>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</si>
  <si>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МДК.02.02</t>
  </si>
  <si>
    <t>ПМ.03</t>
  </si>
  <si>
    <t>МДК.03.01</t>
  </si>
  <si>
    <t>Всего</t>
  </si>
  <si>
    <t>6 нед.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</si>
  <si>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</si>
  <si>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</si>
  <si>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</si>
  <si>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</si>
  <si>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</si>
  <si>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</si>
  <si>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</si>
  <si>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</si>
  <si>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</si>
  <si>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</si>
  <si>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</si>
  <si>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</si>
  <si>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</si>
  <si>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</si>
  <si>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ОП.07</t>
  </si>
  <si>
    <t>ОП.08</t>
  </si>
  <si>
    <t>ОП.09</t>
  </si>
  <si>
    <t>Математика</t>
  </si>
  <si>
    <t>География</t>
  </si>
  <si>
    <t>Естествознание</t>
  </si>
  <si>
    <t>ОГСЭ.00</t>
  </si>
  <si>
    <t>ОГСЭ.05</t>
  </si>
  <si>
    <t xml:space="preserve">Математический и общий естественнонаучный цикл </t>
  </si>
  <si>
    <t>Информатика</t>
  </si>
  <si>
    <t xml:space="preserve">Профессиональный цикл </t>
  </si>
  <si>
    <t xml:space="preserve">Общепрофессиональные дисциплины </t>
  </si>
  <si>
    <t>Экономика организации</t>
  </si>
  <si>
    <t>Документационное обеспечение управления</t>
  </si>
  <si>
    <t>МДК.01.03</t>
  </si>
  <si>
    <t>ПП.01</t>
  </si>
  <si>
    <t>МДК.02.03</t>
  </si>
  <si>
    <t>МДК.03.02</t>
  </si>
  <si>
    <t>УП.03</t>
  </si>
  <si>
    <t>ПДП</t>
  </si>
  <si>
    <t xml:space="preserve">Преддипломная практика </t>
  </si>
  <si>
    <t>ГИА</t>
  </si>
  <si>
    <t>1.Программа базовой подготовки</t>
  </si>
  <si>
    <t>23 нед. 23/0/0</t>
  </si>
  <si>
    <t>16 нед. 16/0/0</t>
  </si>
  <si>
    <t>Общеобразовательный учебный цикл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</si>
  <si>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</si>
  <si>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</si>
  <si>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</si>
  <si>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</si>
  <si>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</si>
  <si>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</si>
  <si>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</si>
  <si>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</si>
  <si>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 xml:space="preserve">Обществознание </t>
  </si>
  <si>
    <t>ОУДб.07</t>
  </si>
  <si>
    <t>ОУДб.08</t>
  </si>
  <si>
    <t>ОУДб.09</t>
  </si>
  <si>
    <t>Экология</t>
  </si>
  <si>
    <t>ОУДп.00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</si>
  <si>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</si>
  <si>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</si>
  <si>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ОУДп.11</t>
  </si>
  <si>
    <t>ОУДп.12</t>
  </si>
  <si>
    <t xml:space="preserve">Экономика </t>
  </si>
  <si>
    <t>ОУДп.13</t>
  </si>
  <si>
    <t>Право</t>
  </si>
  <si>
    <t>УД.00</t>
  </si>
  <si>
    <t>Дополнительные учебные дисциплины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</si>
  <si>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</si>
  <si>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r>
      <t xml:space="preserve">Экзаменов </t>
    </r>
    <r>
      <rPr>
        <sz val="8"/>
        <color theme="1"/>
        <rFont val="Times New Roman"/>
        <family val="1"/>
        <charset val="204"/>
      </rPr>
      <t>(в т.ч. экзаменов (квалификационных)</t>
    </r>
  </si>
  <si>
    <t>УП.01</t>
  </si>
  <si>
    <t>УП.02</t>
  </si>
  <si>
    <t>Производственная  практика</t>
  </si>
  <si>
    <t>-,-,-,Э</t>
  </si>
  <si>
    <t>-,ДЗ</t>
  </si>
  <si>
    <t>З,ДЗ</t>
  </si>
  <si>
    <t>-,-,ДЗ</t>
  </si>
  <si>
    <t>4 нед.</t>
  </si>
  <si>
    <t>Э</t>
  </si>
  <si>
    <t>ДЗ</t>
  </si>
  <si>
    <t>-,-,-,ДЗ</t>
  </si>
  <si>
    <t>З,З,З,ДЗ</t>
  </si>
  <si>
    <t>Государственная итоговая аттестация</t>
  </si>
  <si>
    <t>Основы безопасности жизнедеятельности</t>
  </si>
  <si>
    <t>Информационные технологии в профессиональной деятельности</t>
  </si>
  <si>
    <t>Статистика</t>
  </si>
  <si>
    <t>Менеджмент (по отраслям)</t>
  </si>
  <si>
    <t>Логистика</t>
  </si>
  <si>
    <t>Бухгалтерский учет</t>
  </si>
  <si>
    <t>Стандартизация, метрология и подтверждение соответствия</t>
  </si>
  <si>
    <t>Организация и управление торгово-сбытовой деятельностью</t>
  </si>
  <si>
    <t>Организация коммерческой деятельности</t>
  </si>
  <si>
    <t>Организация торговли</t>
  </si>
  <si>
    <t>Техническое оснащение торговых организаций и охрана труда</t>
  </si>
  <si>
    <t>Организация и проведение экономической и маркетинговой деятельности</t>
  </si>
  <si>
    <t>Анализ финансово-хозяйственной деятельности</t>
  </si>
  <si>
    <t>Маркетинг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</si>
  <si>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</si>
  <si>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</si>
  <si>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Товароведение продовольственных и непродовольственных товаров</t>
  </si>
  <si>
    <t>ПМ.04</t>
  </si>
  <si>
    <t>Выполнение работ по профессии рабочего - продавец</t>
  </si>
  <si>
    <t>МДК.04.01</t>
  </si>
  <si>
    <t>ПП.04</t>
  </si>
  <si>
    <t>3</t>
  </si>
  <si>
    <t>МДК.04.02</t>
  </si>
  <si>
    <t>Организация работ продавца продовольственных товаров</t>
  </si>
  <si>
    <t>Организация работ продавца непродовольственных товаров</t>
  </si>
  <si>
    <t>17 нед.  15/2/0</t>
  </si>
  <si>
    <t>-</t>
  </si>
  <si>
    <t>-,-</t>
  </si>
  <si>
    <t>Э(к)</t>
  </si>
  <si>
    <t>-/1ДЗ/1Э</t>
  </si>
  <si>
    <t>3З/5ДЗ/-</t>
  </si>
  <si>
    <t>-/2ДЗ/2Э</t>
  </si>
  <si>
    <t xml:space="preserve">22 нед.  18/2/2   </t>
  </si>
  <si>
    <t>16,5 нед.  14,5/0/2</t>
  </si>
  <si>
    <t>13,5 нед. 11,5/2/0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</si>
  <si>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</si>
  <si>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</si>
  <si>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</si>
  <si>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</si>
  <si>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</si>
  <si>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</si>
  <si>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</si>
  <si>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</si>
  <si>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</si>
  <si>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</si>
  <si>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менеджер по продажам                      </t>
    </r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</si>
  <si>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социально-экономический</t>
    </r>
  </si>
  <si>
    <t xml:space="preserve">Русский язык </t>
  </si>
  <si>
    <t>Литература</t>
  </si>
  <si>
    <t>Индивидуальный проект*</t>
  </si>
  <si>
    <r>
      <t>Дифф. зачетов</t>
    </r>
    <r>
      <rPr>
        <sz val="9"/>
        <color theme="1"/>
        <rFont val="Symbol"/>
        <family val="1"/>
        <charset val="2"/>
      </rPr>
      <t>***</t>
    </r>
  </si>
  <si>
    <t>Зачетов***</t>
  </si>
  <si>
    <t>**дифференцированный зачет комплексный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</si>
  <si>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</si>
  <si>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ОУДб.10</t>
  </si>
  <si>
    <t>ОУДп.14</t>
  </si>
  <si>
    <t>УД.15</t>
  </si>
  <si>
    <t>-/7ДЗ/4Э</t>
  </si>
  <si>
    <t>-,-,-</t>
  </si>
  <si>
    <t>ОП.10</t>
  </si>
  <si>
    <t>Предпринимательское право</t>
  </si>
  <si>
    <t>-/7ДЗ/3Э</t>
  </si>
  <si>
    <t>-/14ДЗ/7Э</t>
  </si>
  <si>
    <t>4З/32ДЗ/11Э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</si>
  <si>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38.02.04 Коммерция (по отраслям)</t>
    </r>
  </si>
  <si>
    <t>***количество зачетов и дифференцированных зачетов указано с учетом физической культуры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</si>
  <si>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</si>
  <si>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</si>
  <si>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-,ДЗ**</t>
  </si>
  <si>
    <t>ДЗ**</t>
  </si>
  <si>
    <t>Основы финансовой  грамотности</t>
  </si>
  <si>
    <t>УД.16</t>
  </si>
  <si>
    <t>Родная литература (русская)</t>
  </si>
  <si>
    <t>-/2ДЗ/-</t>
  </si>
  <si>
    <t>1З/8ДЗ/1Э</t>
  </si>
  <si>
    <t>1З/12ДЗ/3Э</t>
  </si>
  <si>
    <t>Выполнение дипломной работы с 18.05.2023г. по 14.06.2023г. (всего 4 нед.)</t>
  </si>
  <si>
    <t>Защита дипломной работы с 15.06.2023г. по 28.06.2023г. (всего 2 нед.)</t>
  </si>
  <si>
    <t>Финансы, налоги и налогообложение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</si>
  <si>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</si>
  <si>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</si>
  <si>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</si>
  <si>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t xml:space="preserve">год поступления - 2020 </t>
  </si>
  <si>
    <t>год выпуска -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</si>
</sst>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/>
    <xf numFmtId="0" fontId="1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15" fillId="7" borderId="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abSelected="1" zoomScale="110" zoomScaleNormal="110" zoomScaleSheetLayoutView="110" zoomScalePageLayoutView="10" workbookViewId="0">
      <selection activeCell="U18" sqref="U18"/>
    </sheetView>
  </sheetViews>
  <sheetFormatPr defaultRowHeight="15" x14ac:dyDescent="0.25"/>
  <cols>
    <col min="1" max="1" width="11.42578125" style="14" customWidth="1"/>
    <col min="2" max="2" width="51" customWidth="1"/>
    <col min="3" max="3" width="14.28515625" style="9" customWidth="1"/>
    <col min="4" max="4" width="7" customWidth="1"/>
    <col min="5" max="5" width="6.140625" customWidth="1"/>
    <col min="6" max="6" width="7.7109375" customWidth="1"/>
    <col min="7" max="7" width="8.28515625" customWidth="1"/>
    <col min="8" max="8" width="6.140625" customWidth="1"/>
    <col min="9" max="10" width="7.28515625" customWidth="1"/>
    <col min="11" max="11" width="6.7109375" customWidth="1"/>
    <col min="12" max="12" width="7" customWidth="1"/>
    <col min="13" max="13" width="7.28515625" customWidth="1"/>
    <col min="14" max="14" width="7.42578125" customWidth="1"/>
  </cols>
  <sheetData>
    <row r="1" spans="1:16" x14ac:dyDescent="0.25">
      <c r="A1" s="99" t="s">
        <v>217</v>
      </c>
      <c r="B1" s="99"/>
      <c r="I1" s="53"/>
      <c r="J1" s="54"/>
      <c r="K1" s="54"/>
      <c r="L1" s="54"/>
      <c r="M1" s="54"/>
    </row>
    <row r="2" spans="1:16" x14ac:dyDescent="0.25">
      <c r="A2" s="99" t="s">
        <v>218</v>
      </c>
      <c r="B2" s="99"/>
      <c r="I2" s="53"/>
      <c r="J2" s="54"/>
      <c r="K2" s="54"/>
      <c r="L2" s="54"/>
      <c r="M2" s="54"/>
    </row>
    <row r="3" spans="1:16" x14ac:dyDescent="0.25">
      <c r="I3" s="53"/>
      <c r="J3" s="54"/>
      <c r="K3" s="54"/>
      <c r="L3" s="54"/>
      <c r="M3" s="54"/>
    </row>
    <row r="4" spans="1:16" x14ac:dyDescent="0.25">
      <c r="I4" s="55"/>
    </row>
    <row r="6" spans="1:16" ht="15.75" x14ac:dyDescent="0.25">
      <c r="B6" s="105" t="s">
        <v>170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6" ht="15.75" x14ac:dyDescent="0.25">
      <c r="B7" s="71" t="s">
        <v>171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6" ht="15.75" x14ac:dyDescent="0.25">
      <c r="B8" s="71" t="s">
        <v>172</v>
      </c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6" ht="15.75" x14ac:dyDescent="0.25">
      <c r="B9" s="71" t="s">
        <v>173</v>
      </c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16" ht="15.75" x14ac:dyDescent="0.25">
      <c r="B10" s="71" t="s">
        <v>174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6" ht="15.75" x14ac:dyDescent="0.25">
      <c r="B11" s="71" t="s">
        <v>175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6" ht="15.75" x14ac:dyDescent="0.25">
      <c r="B12" s="71" t="s">
        <v>199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6" ht="15.75" x14ac:dyDescent="0.25">
      <c r="B13" s="71" t="s">
        <v>176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5" spans="1:16" x14ac:dyDescent="0.25">
      <c r="E15" s="65" t="s">
        <v>180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x14ac:dyDescent="0.25">
      <c r="E16" s="65" t="s">
        <v>177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8" x14ac:dyDescent="0.25">
      <c r="E17" s="65" t="s">
        <v>178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54"/>
    </row>
    <row r="18" spans="1:18" x14ac:dyDescent="0.25">
      <c r="E18" s="66" t="s">
        <v>179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8" x14ac:dyDescent="0.25">
      <c r="E19" s="65" t="s">
        <v>181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s="3" customFormat="1" ht="12" x14ac:dyDescent="0.2">
      <c r="A20" s="76"/>
      <c r="B20" s="76"/>
      <c r="C20" s="76"/>
      <c r="D20" s="76"/>
      <c r="E20" s="76"/>
    </row>
    <row r="21" spans="1:18" ht="28.5" customHeight="1" x14ac:dyDescent="0.25">
      <c r="A21" s="86" t="s">
        <v>0</v>
      </c>
      <c r="B21" s="87" t="s">
        <v>1</v>
      </c>
      <c r="C21" s="90" t="s">
        <v>2</v>
      </c>
      <c r="D21" s="67" t="s">
        <v>3</v>
      </c>
      <c r="E21" s="67"/>
      <c r="F21" s="67"/>
      <c r="G21" s="67"/>
      <c r="H21" s="67"/>
      <c r="I21" s="67" t="s">
        <v>63</v>
      </c>
      <c r="J21" s="67"/>
      <c r="K21" s="67"/>
      <c r="L21" s="67"/>
      <c r="M21" s="67"/>
      <c r="N21" s="67"/>
    </row>
    <row r="22" spans="1:18" ht="15.75" hidden="1" customHeight="1" thickBot="1" x14ac:dyDescent="0.3">
      <c r="A22" s="86"/>
      <c r="B22" s="88"/>
      <c r="C22" s="91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8" ht="15.75" hidden="1" customHeight="1" thickBot="1" x14ac:dyDescent="0.3">
      <c r="A23" s="86"/>
      <c r="B23" s="88"/>
      <c r="C23" s="9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1:18" ht="22.5" customHeight="1" x14ac:dyDescent="0.25">
      <c r="A24" s="86"/>
      <c r="B24" s="88"/>
      <c r="C24" s="91"/>
      <c r="D24" s="68" t="s">
        <v>4</v>
      </c>
      <c r="E24" s="68" t="s">
        <v>5</v>
      </c>
      <c r="F24" s="67" t="s">
        <v>6</v>
      </c>
      <c r="G24" s="67"/>
      <c r="H24" s="67"/>
      <c r="I24" s="69" t="s">
        <v>214</v>
      </c>
      <c r="J24" s="70"/>
      <c r="K24" s="69" t="s">
        <v>215</v>
      </c>
      <c r="L24" s="70"/>
      <c r="M24" s="69" t="s">
        <v>216</v>
      </c>
      <c r="N24" s="70"/>
    </row>
    <row r="25" spans="1:18" ht="15" customHeight="1" x14ac:dyDescent="0.25">
      <c r="A25" s="86"/>
      <c r="B25" s="88"/>
      <c r="C25" s="91"/>
      <c r="D25" s="68"/>
      <c r="E25" s="68"/>
      <c r="F25" s="68" t="s">
        <v>10</v>
      </c>
      <c r="G25" s="69" t="s">
        <v>11</v>
      </c>
      <c r="H25" s="70"/>
      <c r="I25" s="1" t="s">
        <v>12</v>
      </c>
      <c r="J25" s="1" t="s">
        <v>13</v>
      </c>
      <c r="K25" s="1" t="s">
        <v>14</v>
      </c>
      <c r="L25" s="1" t="s">
        <v>15</v>
      </c>
      <c r="M25" s="1" t="s">
        <v>16</v>
      </c>
      <c r="N25" s="1" t="s">
        <v>17</v>
      </c>
    </row>
    <row r="26" spans="1:18" ht="63" customHeight="1" x14ac:dyDescent="0.25">
      <c r="A26" s="86"/>
      <c r="B26" s="89"/>
      <c r="C26" s="92"/>
      <c r="D26" s="68"/>
      <c r="E26" s="68"/>
      <c r="F26" s="68"/>
      <c r="G26" s="2" t="s">
        <v>18</v>
      </c>
      <c r="H26" s="2" t="s">
        <v>19</v>
      </c>
      <c r="I26" s="1" t="s">
        <v>95</v>
      </c>
      <c r="J26" s="1" t="s">
        <v>94</v>
      </c>
      <c r="K26" s="1" t="s">
        <v>160</v>
      </c>
      <c r="L26" s="1" t="s">
        <v>167</v>
      </c>
      <c r="M26" s="1" t="s">
        <v>168</v>
      </c>
      <c r="N26" s="1" t="s">
        <v>169</v>
      </c>
    </row>
    <row r="27" spans="1:18" ht="15.75" customHeight="1" x14ac:dyDescent="0.25">
      <c r="A27" s="48">
        <v>1</v>
      </c>
      <c r="B27" s="49">
        <v>2</v>
      </c>
      <c r="C27" s="50" t="s">
        <v>156</v>
      </c>
      <c r="D27" s="48">
        <v>4</v>
      </c>
      <c r="E27" s="48">
        <v>5</v>
      </c>
      <c r="F27" s="48">
        <v>6</v>
      </c>
      <c r="G27" s="48">
        <v>7</v>
      </c>
      <c r="H27" s="48">
        <v>8</v>
      </c>
      <c r="I27" s="51">
        <v>9</v>
      </c>
      <c r="J27" s="51">
        <v>10</v>
      </c>
      <c r="K27" s="51">
        <v>11</v>
      </c>
      <c r="L27" s="51">
        <v>12</v>
      </c>
      <c r="M27" s="51">
        <v>13</v>
      </c>
      <c r="N27" s="51">
        <v>14</v>
      </c>
    </row>
    <row r="28" spans="1:18" s="3" customFormat="1" ht="14.25" x14ac:dyDescent="0.2">
      <c r="A28" s="35" t="s">
        <v>20</v>
      </c>
      <c r="B28" s="42" t="s">
        <v>96</v>
      </c>
      <c r="C28" s="36" t="s">
        <v>210</v>
      </c>
      <c r="D28" s="35">
        <f>D29+D40+D45</f>
        <v>2106</v>
      </c>
      <c r="E28" s="35">
        <f>E29+E40+E45</f>
        <v>702</v>
      </c>
      <c r="F28" s="43">
        <f t="shared" ref="F28:N28" si="0">SUM(F45+F40+F29)</f>
        <v>1404</v>
      </c>
      <c r="G28" s="35">
        <f t="shared" si="0"/>
        <v>695</v>
      </c>
      <c r="H28" s="35">
        <f t="shared" si="0"/>
        <v>0</v>
      </c>
      <c r="I28" s="35">
        <f t="shared" si="0"/>
        <v>576</v>
      </c>
      <c r="J28" s="35">
        <f t="shared" si="0"/>
        <v>564</v>
      </c>
      <c r="K28" s="35">
        <f t="shared" si="0"/>
        <v>120</v>
      </c>
      <c r="L28" s="35">
        <f t="shared" si="0"/>
        <v>144</v>
      </c>
      <c r="M28" s="35">
        <f t="shared" si="0"/>
        <v>0</v>
      </c>
      <c r="N28" s="35">
        <f t="shared" si="0"/>
        <v>0</v>
      </c>
    </row>
    <row r="29" spans="1:18" s="13" customFormat="1" ht="28.5" x14ac:dyDescent="0.2">
      <c r="A29" s="15" t="s">
        <v>97</v>
      </c>
      <c r="B29" s="16" t="s">
        <v>98</v>
      </c>
      <c r="C29" s="25" t="s">
        <v>209</v>
      </c>
      <c r="D29" s="15">
        <f>SUM(D30:D39)</f>
        <v>1262</v>
      </c>
      <c r="E29" s="15">
        <f t="shared" ref="E29:N29" si="1">SUM(E30:E39)</f>
        <v>421</v>
      </c>
      <c r="F29" s="15">
        <f t="shared" si="1"/>
        <v>841</v>
      </c>
      <c r="G29" s="15">
        <f>SUM(G30:G39)</f>
        <v>450</v>
      </c>
      <c r="H29" s="15">
        <f t="shared" si="1"/>
        <v>0</v>
      </c>
      <c r="I29" s="15">
        <f t="shared" si="1"/>
        <v>288</v>
      </c>
      <c r="J29" s="15">
        <f t="shared" si="1"/>
        <v>406</v>
      </c>
      <c r="K29" s="15">
        <f t="shared" si="1"/>
        <v>75</v>
      </c>
      <c r="L29" s="15">
        <f t="shared" si="1"/>
        <v>72</v>
      </c>
      <c r="M29" s="15">
        <f t="shared" si="1"/>
        <v>0</v>
      </c>
      <c r="N29" s="15">
        <f t="shared" si="1"/>
        <v>0</v>
      </c>
    </row>
    <row r="30" spans="1:18" s="3" customFormat="1" x14ac:dyDescent="0.2">
      <c r="A30" s="63" t="s">
        <v>99</v>
      </c>
      <c r="B30" s="18" t="s">
        <v>182</v>
      </c>
      <c r="C30" s="19" t="s">
        <v>125</v>
      </c>
      <c r="D30" s="60">
        <v>117</v>
      </c>
      <c r="E30" s="60">
        <v>39</v>
      </c>
      <c r="F30" s="60">
        <f>SUM(I30:L30)</f>
        <v>78</v>
      </c>
      <c r="G30" s="60">
        <v>40</v>
      </c>
      <c r="H30" s="60"/>
      <c r="I30" s="60">
        <v>16</v>
      </c>
      <c r="J30" s="60">
        <v>23</v>
      </c>
      <c r="K30" s="60">
        <v>15</v>
      </c>
      <c r="L30" s="60">
        <v>24</v>
      </c>
      <c r="M30" s="60"/>
      <c r="N30" s="60"/>
    </row>
    <row r="31" spans="1:18" s="3" customFormat="1" x14ac:dyDescent="0.2">
      <c r="A31" s="63" t="s">
        <v>100</v>
      </c>
      <c r="B31" s="18" t="s">
        <v>183</v>
      </c>
      <c r="C31" s="19" t="s">
        <v>132</v>
      </c>
      <c r="D31" s="60">
        <v>176</v>
      </c>
      <c r="E31" s="60">
        <v>59</v>
      </c>
      <c r="F31" s="60">
        <f>SUM(I31:L31)</f>
        <v>117</v>
      </c>
      <c r="G31" s="60">
        <v>80</v>
      </c>
      <c r="H31" s="60"/>
      <c r="I31" s="60">
        <v>16</v>
      </c>
      <c r="J31" s="60">
        <v>23</v>
      </c>
      <c r="K31" s="60">
        <v>30</v>
      </c>
      <c r="L31" s="60">
        <v>48</v>
      </c>
      <c r="M31" s="60"/>
      <c r="N31" s="60"/>
    </row>
    <row r="32" spans="1:18" s="3" customFormat="1" x14ac:dyDescent="0.2">
      <c r="A32" s="63" t="s">
        <v>101</v>
      </c>
      <c r="B32" s="18" t="s">
        <v>28</v>
      </c>
      <c r="C32" s="19" t="s">
        <v>126</v>
      </c>
      <c r="D32" s="20">
        <f t="shared" ref="D32:D39" si="2">SUM(E32:F32)</f>
        <v>175</v>
      </c>
      <c r="E32" s="20">
        <v>58</v>
      </c>
      <c r="F32" s="20">
        <f t="shared" ref="F32:F39" si="3">SUM(I32:N32)</f>
        <v>117</v>
      </c>
      <c r="G32" s="17">
        <v>117</v>
      </c>
      <c r="H32" s="17"/>
      <c r="I32" s="17">
        <v>48</v>
      </c>
      <c r="J32" s="17">
        <v>69</v>
      </c>
      <c r="K32" s="17"/>
      <c r="L32" s="17"/>
      <c r="M32" s="17"/>
      <c r="N32" s="17"/>
    </row>
    <row r="33" spans="1:14" s="3" customFormat="1" x14ac:dyDescent="0.2">
      <c r="A33" s="63" t="s">
        <v>102</v>
      </c>
      <c r="B33" s="18" t="s">
        <v>202</v>
      </c>
      <c r="C33" s="19" t="s">
        <v>203</v>
      </c>
      <c r="D33" s="20">
        <f t="shared" si="2"/>
        <v>180</v>
      </c>
      <c r="E33" s="20">
        <v>60</v>
      </c>
      <c r="F33" s="20">
        <f t="shared" si="3"/>
        <v>120</v>
      </c>
      <c r="G33" s="17">
        <v>20</v>
      </c>
      <c r="H33" s="17"/>
      <c r="I33" s="17">
        <v>48</v>
      </c>
      <c r="J33" s="17">
        <v>72</v>
      </c>
      <c r="K33" s="17"/>
      <c r="L33" s="17"/>
      <c r="M33" s="17"/>
      <c r="N33" s="17"/>
    </row>
    <row r="34" spans="1:14" s="3" customFormat="1" x14ac:dyDescent="0.2">
      <c r="A34" s="63" t="s">
        <v>103</v>
      </c>
      <c r="B34" s="18" t="s">
        <v>29</v>
      </c>
      <c r="C34" s="19" t="s">
        <v>127</v>
      </c>
      <c r="D34" s="20">
        <f t="shared" si="2"/>
        <v>176</v>
      </c>
      <c r="E34" s="20">
        <v>59</v>
      </c>
      <c r="F34" s="20">
        <f t="shared" si="3"/>
        <v>117</v>
      </c>
      <c r="G34" s="17">
        <v>117</v>
      </c>
      <c r="H34" s="17"/>
      <c r="I34" s="17">
        <v>48</v>
      </c>
      <c r="J34" s="17">
        <v>69</v>
      </c>
      <c r="K34" s="17"/>
      <c r="L34" s="17"/>
      <c r="M34" s="17"/>
      <c r="N34" s="17"/>
    </row>
    <row r="35" spans="1:14" s="3" customFormat="1" x14ac:dyDescent="0.2">
      <c r="A35" s="63" t="s">
        <v>104</v>
      </c>
      <c r="B35" s="18" t="s">
        <v>135</v>
      </c>
      <c r="C35" s="19" t="s">
        <v>126</v>
      </c>
      <c r="D35" s="20">
        <f t="shared" si="2"/>
        <v>105</v>
      </c>
      <c r="E35" s="20">
        <v>35</v>
      </c>
      <c r="F35" s="20">
        <f t="shared" si="3"/>
        <v>70</v>
      </c>
      <c r="G35" s="17">
        <v>20</v>
      </c>
      <c r="H35" s="17"/>
      <c r="I35" s="17">
        <v>32</v>
      </c>
      <c r="J35" s="17">
        <v>38</v>
      </c>
      <c r="K35" s="17"/>
      <c r="L35" s="17"/>
      <c r="M35" s="17"/>
      <c r="N35" s="17"/>
    </row>
    <row r="36" spans="1:14" s="3" customFormat="1" x14ac:dyDescent="0.2">
      <c r="A36" s="63" t="s">
        <v>106</v>
      </c>
      <c r="B36" s="18" t="s">
        <v>105</v>
      </c>
      <c r="C36" s="19" t="s">
        <v>203</v>
      </c>
      <c r="D36" s="20">
        <f t="shared" si="2"/>
        <v>117</v>
      </c>
      <c r="E36" s="20">
        <v>39</v>
      </c>
      <c r="F36" s="20">
        <f t="shared" si="3"/>
        <v>78</v>
      </c>
      <c r="G36" s="17">
        <v>16</v>
      </c>
      <c r="H36" s="17"/>
      <c r="I36" s="17">
        <v>32</v>
      </c>
      <c r="J36" s="17">
        <v>46</v>
      </c>
      <c r="K36" s="17"/>
      <c r="L36" s="17"/>
      <c r="M36" s="17"/>
      <c r="N36" s="17"/>
    </row>
    <row r="37" spans="1:14" s="3" customFormat="1" x14ac:dyDescent="0.2">
      <c r="A37" s="63" t="s">
        <v>107</v>
      </c>
      <c r="B37" s="18" t="s">
        <v>76</v>
      </c>
      <c r="C37" s="19" t="s">
        <v>128</v>
      </c>
      <c r="D37" s="20">
        <f t="shared" si="2"/>
        <v>108</v>
      </c>
      <c r="E37" s="20">
        <v>36</v>
      </c>
      <c r="F37" s="20">
        <f t="shared" si="3"/>
        <v>72</v>
      </c>
      <c r="G37" s="44">
        <v>16</v>
      </c>
      <c r="H37" s="17"/>
      <c r="I37" s="17">
        <v>16</v>
      </c>
      <c r="J37" s="17">
        <v>26</v>
      </c>
      <c r="K37" s="17">
        <v>30</v>
      </c>
      <c r="L37" s="17"/>
      <c r="M37" s="17"/>
      <c r="N37" s="17"/>
    </row>
    <row r="38" spans="1:14" s="3" customFormat="1" x14ac:dyDescent="0.2">
      <c r="A38" s="63" t="s">
        <v>108</v>
      </c>
      <c r="B38" s="18" t="s">
        <v>75</v>
      </c>
      <c r="C38" s="19" t="s">
        <v>126</v>
      </c>
      <c r="D38" s="20">
        <f t="shared" si="2"/>
        <v>54</v>
      </c>
      <c r="E38" s="20">
        <v>18</v>
      </c>
      <c r="F38" s="20">
        <f t="shared" si="3"/>
        <v>36</v>
      </c>
      <c r="G38" s="17">
        <v>16</v>
      </c>
      <c r="H38" s="17"/>
      <c r="I38" s="17">
        <v>16</v>
      </c>
      <c r="J38" s="17">
        <v>20</v>
      </c>
      <c r="K38" s="17"/>
      <c r="L38" s="17"/>
      <c r="M38" s="17"/>
      <c r="N38" s="17"/>
    </row>
    <row r="39" spans="1:14" s="3" customFormat="1" x14ac:dyDescent="0.2">
      <c r="A39" s="63" t="s">
        <v>189</v>
      </c>
      <c r="B39" s="18" t="s">
        <v>109</v>
      </c>
      <c r="C39" s="19" t="s">
        <v>126</v>
      </c>
      <c r="D39" s="20">
        <f t="shared" si="2"/>
        <v>54</v>
      </c>
      <c r="E39" s="20">
        <v>18</v>
      </c>
      <c r="F39" s="20">
        <f t="shared" si="3"/>
        <v>36</v>
      </c>
      <c r="G39" s="17">
        <v>8</v>
      </c>
      <c r="H39" s="17"/>
      <c r="I39" s="17">
        <v>16</v>
      </c>
      <c r="J39" s="17">
        <v>20</v>
      </c>
      <c r="K39" s="17"/>
      <c r="L39" s="17"/>
      <c r="M39" s="17"/>
      <c r="N39" s="17"/>
    </row>
    <row r="40" spans="1:14" s="13" customFormat="1" ht="28.5" x14ac:dyDescent="0.2">
      <c r="A40" s="15" t="s">
        <v>110</v>
      </c>
      <c r="B40" s="16" t="s">
        <v>111</v>
      </c>
      <c r="C40" s="25" t="s">
        <v>166</v>
      </c>
      <c r="D40" s="21">
        <f t="shared" ref="D40:E40" si="4">SUM(D41:D44)</f>
        <v>736</v>
      </c>
      <c r="E40" s="21">
        <f t="shared" si="4"/>
        <v>245</v>
      </c>
      <c r="F40" s="21">
        <f>SUM(F41:F44)</f>
        <v>491</v>
      </c>
      <c r="G40" s="21">
        <f t="shared" ref="G40:N40" si="5">SUM(G41:G44)</f>
        <v>225</v>
      </c>
      <c r="H40" s="21">
        <f t="shared" si="5"/>
        <v>0</v>
      </c>
      <c r="I40" s="21">
        <f t="shared" si="5"/>
        <v>256</v>
      </c>
      <c r="J40" s="21">
        <f t="shared" si="5"/>
        <v>118</v>
      </c>
      <c r="K40" s="21">
        <f t="shared" si="5"/>
        <v>45</v>
      </c>
      <c r="L40" s="21">
        <f t="shared" si="5"/>
        <v>72</v>
      </c>
      <c r="M40" s="21">
        <f t="shared" si="5"/>
        <v>0</v>
      </c>
      <c r="N40" s="21">
        <f t="shared" si="5"/>
        <v>0</v>
      </c>
    </row>
    <row r="41" spans="1:14" s="3" customFormat="1" ht="30" x14ac:dyDescent="0.2">
      <c r="A41" s="17" t="s">
        <v>113</v>
      </c>
      <c r="B41" s="18" t="s">
        <v>112</v>
      </c>
      <c r="C41" s="19" t="s">
        <v>125</v>
      </c>
      <c r="D41" s="22">
        <f>SUM(E41:F41)</f>
        <v>351</v>
      </c>
      <c r="E41" s="22">
        <v>117</v>
      </c>
      <c r="F41" s="22">
        <f>SUM(I41:N41)</f>
        <v>234</v>
      </c>
      <c r="G41" s="17">
        <v>90</v>
      </c>
      <c r="H41" s="17"/>
      <c r="I41" s="17">
        <v>51</v>
      </c>
      <c r="J41" s="17">
        <v>66</v>
      </c>
      <c r="K41" s="17">
        <v>45</v>
      </c>
      <c r="L41" s="17">
        <v>72</v>
      </c>
      <c r="M41" s="17"/>
      <c r="N41" s="17"/>
    </row>
    <row r="42" spans="1:14" s="3" customFormat="1" x14ac:dyDescent="0.2">
      <c r="A42" s="17" t="s">
        <v>114</v>
      </c>
      <c r="B42" s="18" t="s">
        <v>80</v>
      </c>
      <c r="C42" s="19" t="s">
        <v>126</v>
      </c>
      <c r="D42" s="22">
        <f>SUM(E42:F42)</f>
        <v>150</v>
      </c>
      <c r="E42" s="22">
        <v>50</v>
      </c>
      <c r="F42" s="22">
        <f t="shared" ref="F42:F44" si="6">SUM(I42:N42)</f>
        <v>100</v>
      </c>
      <c r="G42" s="17">
        <v>90</v>
      </c>
      <c r="H42" s="17"/>
      <c r="I42" s="17">
        <v>48</v>
      </c>
      <c r="J42" s="17">
        <v>52</v>
      </c>
      <c r="K42" s="17"/>
      <c r="L42" s="17"/>
      <c r="M42" s="17"/>
      <c r="N42" s="17"/>
    </row>
    <row r="43" spans="1:14" s="3" customFormat="1" x14ac:dyDescent="0.2">
      <c r="A43" s="17" t="s">
        <v>116</v>
      </c>
      <c r="B43" s="18" t="s">
        <v>115</v>
      </c>
      <c r="C43" s="19" t="s">
        <v>130</v>
      </c>
      <c r="D43" s="22">
        <f t="shared" ref="D43:D44" si="7">SUM(E43:F43)</f>
        <v>108</v>
      </c>
      <c r="E43" s="22">
        <v>36</v>
      </c>
      <c r="F43" s="22">
        <f t="shared" si="6"/>
        <v>72</v>
      </c>
      <c r="G43" s="17">
        <v>20</v>
      </c>
      <c r="H43" s="17"/>
      <c r="I43" s="17">
        <v>72</v>
      </c>
      <c r="J43" s="17"/>
      <c r="K43" s="17"/>
      <c r="L43" s="17"/>
      <c r="M43" s="17"/>
      <c r="N43" s="17"/>
    </row>
    <row r="44" spans="1:14" s="3" customFormat="1" x14ac:dyDescent="0.2">
      <c r="A44" s="17" t="s">
        <v>190</v>
      </c>
      <c r="B44" s="18" t="s">
        <v>117</v>
      </c>
      <c r="C44" s="19" t="s">
        <v>131</v>
      </c>
      <c r="D44" s="22">
        <f t="shared" si="7"/>
        <v>127</v>
      </c>
      <c r="E44" s="22">
        <v>42</v>
      </c>
      <c r="F44" s="22">
        <f t="shared" si="6"/>
        <v>85</v>
      </c>
      <c r="G44" s="17">
        <v>25</v>
      </c>
      <c r="H44" s="17"/>
      <c r="I44" s="17">
        <v>85</v>
      </c>
      <c r="J44" s="17"/>
      <c r="K44" s="17"/>
      <c r="L44" s="17"/>
      <c r="M44" s="17"/>
      <c r="N44" s="17"/>
    </row>
    <row r="45" spans="1:14" s="3" customFormat="1" ht="14.25" x14ac:dyDescent="0.2">
      <c r="A45" s="23" t="s">
        <v>118</v>
      </c>
      <c r="B45" s="24" t="s">
        <v>119</v>
      </c>
      <c r="C45" s="25" t="s">
        <v>208</v>
      </c>
      <c r="D45" s="59">
        <f t="shared" ref="D45:I45" si="8">SUM(D46:D47)</f>
        <v>108</v>
      </c>
      <c r="E45" s="59">
        <f t="shared" si="8"/>
        <v>36</v>
      </c>
      <c r="F45" s="59">
        <f t="shared" si="8"/>
        <v>72</v>
      </c>
      <c r="G45" s="59">
        <f t="shared" si="8"/>
        <v>20</v>
      </c>
      <c r="H45" s="59">
        <f t="shared" si="8"/>
        <v>0</v>
      </c>
      <c r="I45" s="59">
        <f t="shared" si="8"/>
        <v>32</v>
      </c>
      <c r="J45" s="59">
        <f>SUM(J46:J47)</f>
        <v>40</v>
      </c>
      <c r="K45" s="59">
        <f t="shared" ref="K45:N45" si="9">SUM(K46)</f>
        <v>0</v>
      </c>
      <c r="L45" s="59">
        <f t="shared" si="9"/>
        <v>0</v>
      </c>
      <c r="M45" s="59">
        <f t="shared" si="9"/>
        <v>0</v>
      </c>
      <c r="N45" s="59">
        <f t="shared" si="9"/>
        <v>0</v>
      </c>
    </row>
    <row r="46" spans="1:14" s="3" customFormat="1" x14ac:dyDescent="0.2">
      <c r="A46" s="17" t="s">
        <v>191</v>
      </c>
      <c r="B46" s="18" t="s">
        <v>201</v>
      </c>
      <c r="C46" s="19" t="s">
        <v>126</v>
      </c>
      <c r="D46" s="22">
        <f>SUM(E46:F46)</f>
        <v>54</v>
      </c>
      <c r="E46" s="26">
        <v>18</v>
      </c>
      <c r="F46" s="26">
        <f>SUM(I46:N46)</f>
        <v>36</v>
      </c>
      <c r="G46" s="44">
        <v>10</v>
      </c>
      <c r="H46" s="17"/>
      <c r="I46" s="17">
        <v>16</v>
      </c>
      <c r="J46" s="17">
        <v>20</v>
      </c>
      <c r="K46" s="17"/>
      <c r="L46" s="17"/>
      <c r="M46" s="17"/>
      <c r="N46" s="17"/>
    </row>
    <row r="47" spans="1:14" s="3" customFormat="1" x14ac:dyDescent="0.2">
      <c r="A47" s="17" t="s">
        <v>206</v>
      </c>
      <c r="B47" s="18" t="s">
        <v>207</v>
      </c>
      <c r="C47" s="19" t="s">
        <v>126</v>
      </c>
      <c r="D47" s="22">
        <f>SUM(E47:F47)</f>
        <v>54</v>
      </c>
      <c r="E47" s="26">
        <v>18</v>
      </c>
      <c r="F47" s="26">
        <f>SUM(I47:N47)</f>
        <v>36</v>
      </c>
      <c r="G47" s="44">
        <v>10</v>
      </c>
      <c r="H47" s="17"/>
      <c r="I47" s="17">
        <v>16</v>
      </c>
      <c r="J47" s="17">
        <v>20</v>
      </c>
      <c r="K47" s="17"/>
      <c r="L47" s="17"/>
      <c r="M47" s="17"/>
      <c r="N47" s="17"/>
    </row>
    <row r="48" spans="1:14" s="3" customFormat="1" x14ac:dyDescent="0.2">
      <c r="A48" s="17"/>
      <c r="B48" s="58" t="s">
        <v>184</v>
      </c>
      <c r="C48" s="18"/>
      <c r="D48" s="60">
        <v>18</v>
      </c>
      <c r="E48" s="60"/>
      <c r="F48" s="60">
        <v>18</v>
      </c>
      <c r="G48" s="18"/>
      <c r="H48" s="18"/>
      <c r="I48" s="18"/>
      <c r="J48" s="18"/>
      <c r="K48" s="18"/>
      <c r="L48" s="18"/>
      <c r="M48" s="18"/>
      <c r="N48" s="18"/>
    </row>
    <row r="49" spans="1:14" s="3" customFormat="1" ht="28.5" x14ac:dyDescent="0.2">
      <c r="A49" s="40" t="s">
        <v>77</v>
      </c>
      <c r="B49" s="41" t="s">
        <v>21</v>
      </c>
      <c r="C49" s="36" t="s">
        <v>165</v>
      </c>
      <c r="D49" s="40">
        <f t="shared" ref="D49:N49" si="10">SUM(D50:D54)</f>
        <v>552</v>
      </c>
      <c r="E49" s="40">
        <f t="shared" si="10"/>
        <v>184</v>
      </c>
      <c r="F49" s="40">
        <f t="shared" si="10"/>
        <v>368</v>
      </c>
      <c r="G49" s="40">
        <f t="shared" si="10"/>
        <v>270</v>
      </c>
      <c r="H49" s="40">
        <f t="shared" si="10"/>
        <v>0</v>
      </c>
      <c r="I49" s="40">
        <f t="shared" si="10"/>
        <v>0</v>
      </c>
      <c r="J49" s="40">
        <f t="shared" si="10"/>
        <v>36</v>
      </c>
      <c r="K49" s="40">
        <f t="shared" si="10"/>
        <v>108</v>
      </c>
      <c r="L49" s="40">
        <f t="shared" si="10"/>
        <v>72</v>
      </c>
      <c r="M49" s="40">
        <f t="shared" si="10"/>
        <v>106</v>
      </c>
      <c r="N49" s="40">
        <f t="shared" si="10"/>
        <v>46</v>
      </c>
    </row>
    <row r="50" spans="1:14" s="3" customFormat="1" x14ac:dyDescent="0.2">
      <c r="A50" s="17" t="s">
        <v>22</v>
      </c>
      <c r="B50" s="18" t="s">
        <v>23</v>
      </c>
      <c r="C50" s="19" t="s">
        <v>131</v>
      </c>
      <c r="D50" s="17">
        <f>SUM(E50:F50)</f>
        <v>60</v>
      </c>
      <c r="E50" s="17">
        <v>12</v>
      </c>
      <c r="F50" s="17">
        <f>SUM(I50:N50)</f>
        <v>48</v>
      </c>
      <c r="G50" s="44">
        <v>8</v>
      </c>
      <c r="H50" s="17"/>
      <c r="I50" s="17"/>
      <c r="J50" s="17"/>
      <c r="K50" s="17"/>
      <c r="L50" s="17"/>
      <c r="M50" s="17">
        <v>48</v>
      </c>
      <c r="N50" s="17"/>
    </row>
    <row r="51" spans="1:14" s="3" customFormat="1" x14ac:dyDescent="0.2">
      <c r="A51" s="17" t="s">
        <v>24</v>
      </c>
      <c r="B51" s="18" t="s">
        <v>26</v>
      </c>
      <c r="C51" s="19" t="s">
        <v>131</v>
      </c>
      <c r="D51" s="17">
        <f t="shared" ref="D51:D53" si="11">SUM(E51:F51)</f>
        <v>60</v>
      </c>
      <c r="E51" s="17">
        <v>12</v>
      </c>
      <c r="F51" s="17">
        <f t="shared" ref="F51:F53" si="12">SUM(I51:N51)</f>
        <v>48</v>
      </c>
      <c r="G51" s="44">
        <v>8</v>
      </c>
      <c r="H51" s="17"/>
      <c r="I51" s="17"/>
      <c r="J51" s="17"/>
      <c r="K51" s="17">
        <v>48</v>
      </c>
      <c r="L51" s="17"/>
      <c r="M51" s="17"/>
      <c r="N51" s="17"/>
    </row>
    <row r="52" spans="1:14" s="3" customFormat="1" x14ac:dyDescent="0.2">
      <c r="A52" s="17" t="s">
        <v>25</v>
      </c>
      <c r="B52" s="18" t="s">
        <v>28</v>
      </c>
      <c r="C52" s="19" t="s">
        <v>132</v>
      </c>
      <c r="D52" s="17">
        <f t="shared" si="11"/>
        <v>142</v>
      </c>
      <c r="E52" s="17">
        <v>24</v>
      </c>
      <c r="F52" s="17">
        <f t="shared" si="12"/>
        <v>118</v>
      </c>
      <c r="G52" s="44">
        <v>118</v>
      </c>
      <c r="H52" s="17"/>
      <c r="I52" s="17"/>
      <c r="J52" s="17"/>
      <c r="K52" s="17">
        <v>30</v>
      </c>
      <c r="L52" s="17">
        <v>36</v>
      </c>
      <c r="M52" s="17">
        <v>29</v>
      </c>
      <c r="N52" s="17">
        <v>23</v>
      </c>
    </row>
    <row r="53" spans="1:14" s="3" customFormat="1" x14ac:dyDescent="0.2">
      <c r="A53" s="17" t="s">
        <v>27</v>
      </c>
      <c r="B53" s="18" t="s">
        <v>29</v>
      </c>
      <c r="C53" s="19" t="s">
        <v>133</v>
      </c>
      <c r="D53" s="17">
        <f t="shared" si="11"/>
        <v>236</v>
      </c>
      <c r="E53" s="17">
        <v>118</v>
      </c>
      <c r="F53" s="17">
        <f t="shared" si="12"/>
        <v>118</v>
      </c>
      <c r="G53" s="44">
        <v>116</v>
      </c>
      <c r="H53" s="17"/>
      <c r="I53" s="17"/>
      <c r="J53" s="17"/>
      <c r="K53" s="17">
        <v>30</v>
      </c>
      <c r="L53" s="17">
        <v>36</v>
      </c>
      <c r="M53" s="17">
        <v>29</v>
      </c>
      <c r="N53" s="17">
        <v>23</v>
      </c>
    </row>
    <row r="54" spans="1:14" s="3" customFormat="1" x14ac:dyDescent="0.2">
      <c r="A54" s="29" t="s">
        <v>78</v>
      </c>
      <c r="B54" s="30" t="s">
        <v>205</v>
      </c>
      <c r="C54" s="19" t="s">
        <v>131</v>
      </c>
      <c r="D54" s="17">
        <f t="shared" ref="D54" si="13">SUM(E54:F54)</f>
        <v>54</v>
      </c>
      <c r="E54" s="17">
        <v>18</v>
      </c>
      <c r="F54" s="17">
        <f t="shared" ref="F54" si="14">SUM(I54:N54)</f>
        <v>36</v>
      </c>
      <c r="G54" s="44">
        <v>20</v>
      </c>
      <c r="H54" s="29"/>
      <c r="I54" s="17"/>
      <c r="J54" s="17">
        <v>36</v>
      </c>
      <c r="K54" s="17"/>
      <c r="L54" s="17"/>
      <c r="M54" s="17"/>
      <c r="N54" s="17"/>
    </row>
    <row r="55" spans="1:14" s="3" customFormat="1" ht="28.5" x14ac:dyDescent="0.2">
      <c r="A55" s="40" t="s">
        <v>30</v>
      </c>
      <c r="B55" s="41" t="s">
        <v>79</v>
      </c>
      <c r="C55" s="36" t="s">
        <v>164</v>
      </c>
      <c r="D55" s="40">
        <f t="shared" ref="D55:N55" si="15">SUM(D56:D57)</f>
        <v>195</v>
      </c>
      <c r="E55" s="40">
        <f t="shared" si="15"/>
        <v>65</v>
      </c>
      <c r="F55" s="40">
        <f t="shared" si="15"/>
        <v>130</v>
      </c>
      <c r="G55" s="40">
        <f t="shared" si="15"/>
        <v>92</v>
      </c>
      <c r="H55" s="40">
        <f t="shared" si="15"/>
        <v>0</v>
      </c>
      <c r="I55" s="40">
        <f t="shared" si="15"/>
        <v>0</v>
      </c>
      <c r="J55" s="40">
        <f t="shared" si="15"/>
        <v>0</v>
      </c>
      <c r="K55" s="40">
        <f t="shared" si="15"/>
        <v>0</v>
      </c>
      <c r="L55" s="40">
        <f t="shared" si="15"/>
        <v>72</v>
      </c>
      <c r="M55" s="40">
        <f t="shared" si="15"/>
        <v>58</v>
      </c>
      <c r="N55" s="40">
        <f t="shared" si="15"/>
        <v>0</v>
      </c>
    </row>
    <row r="56" spans="1:14" s="3" customFormat="1" x14ac:dyDescent="0.2">
      <c r="A56" s="17" t="s">
        <v>31</v>
      </c>
      <c r="B56" s="18" t="s">
        <v>74</v>
      </c>
      <c r="C56" s="19" t="s">
        <v>131</v>
      </c>
      <c r="D56" s="17">
        <f>SUM(E56:F56)</f>
        <v>87</v>
      </c>
      <c r="E56" s="17">
        <v>29</v>
      </c>
      <c r="F56" s="17">
        <f>SUM(I56:N56)</f>
        <v>58</v>
      </c>
      <c r="G56" s="44">
        <v>28</v>
      </c>
      <c r="H56" s="17"/>
      <c r="I56" s="17"/>
      <c r="J56" s="17"/>
      <c r="K56" s="17"/>
      <c r="L56" s="17"/>
      <c r="M56" s="17">
        <v>58</v>
      </c>
      <c r="N56" s="17"/>
    </row>
    <row r="57" spans="1:14" s="3" customFormat="1" ht="26.25" customHeight="1" x14ac:dyDescent="0.2">
      <c r="A57" s="17" t="s">
        <v>32</v>
      </c>
      <c r="B57" s="18" t="s">
        <v>136</v>
      </c>
      <c r="C57" s="19" t="s">
        <v>130</v>
      </c>
      <c r="D57" s="17">
        <f t="shared" ref="D57" si="16">SUM(E57:F57)</f>
        <v>108</v>
      </c>
      <c r="E57" s="17">
        <v>36</v>
      </c>
      <c r="F57" s="17">
        <f t="shared" ref="F57" si="17">SUM(I57:N57)</f>
        <v>72</v>
      </c>
      <c r="G57" s="44">
        <v>64</v>
      </c>
      <c r="H57" s="17"/>
      <c r="I57" s="17"/>
      <c r="J57" s="17"/>
      <c r="K57" s="17"/>
      <c r="L57" s="17">
        <v>72</v>
      </c>
      <c r="M57" s="17"/>
      <c r="N57" s="17"/>
    </row>
    <row r="58" spans="1:14" s="3" customFormat="1" ht="14.25" x14ac:dyDescent="0.2">
      <c r="A58" s="40" t="s">
        <v>33</v>
      </c>
      <c r="B58" s="41" t="s">
        <v>81</v>
      </c>
      <c r="C58" s="36" t="s">
        <v>197</v>
      </c>
      <c r="D58" s="40">
        <f>D59+D70</f>
        <v>2799</v>
      </c>
      <c r="E58" s="40">
        <f t="shared" ref="E58:N58" si="18">E59+E70</f>
        <v>813</v>
      </c>
      <c r="F58" s="40">
        <f t="shared" si="18"/>
        <v>1986</v>
      </c>
      <c r="G58" s="40">
        <f t="shared" si="18"/>
        <v>658</v>
      </c>
      <c r="H58" s="40">
        <f t="shared" si="18"/>
        <v>40</v>
      </c>
      <c r="I58" s="40">
        <f t="shared" si="18"/>
        <v>0</v>
      </c>
      <c r="J58" s="40">
        <f t="shared" si="18"/>
        <v>228</v>
      </c>
      <c r="K58" s="40">
        <f t="shared" si="18"/>
        <v>384</v>
      </c>
      <c r="L58" s="40">
        <f t="shared" si="18"/>
        <v>504</v>
      </c>
      <c r="M58" s="40">
        <f t="shared" si="18"/>
        <v>430</v>
      </c>
      <c r="N58" s="40">
        <f t="shared" si="18"/>
        <v>440</v>
      </c>
    </row>
    <row r="59" spans="1:14" s="3" customFormat="1" ht="14.25" x14ac:dyDescent="0.2">
      <c r="A59" s="38" t="s">
        <v>34</v>
      </c>
      <c r="B59" s="39" t="s">
        <v>82</v>
      </c>
      <c r="C59" s="45" t="s">
        <v>196</v>
      </c>
      <c r="D59" s="38">
        <f t="shared" ref="D59:I59" si="19">SUM(D60:D69)</f>
        <v>934</v>
      </c>
      <c r="E59" s="38">
        <f t="shared" si="19"/>
        <v>311</v>
      </c>
      <c r="F59" s="38">
        <f t="shared" si="19"/>
        <v>623</v>
      </c>
      <c r="G59" s="38">
        <f t="shared" si="19"/>
        <v>222</v>
      </c>
      <c r="H59" s="38">
        <f t="shared" si="19"/>
        <v>0</v>
      </c>
      <c r="I59" s="38">
        <f t="shared" si="19"/>
        <v>0</v>
      </c>
      <c r="J59" s="38">
        <f>SUM(J60:J69)</f>
        <v>174</v>
      </c>
      <c r="K59" s="38">
        <f t="shared" ref="K59:N59" si="20">SUM(K60:K69)</f>
        <v>66</v>
      </c>
      <c r="L59" s="38">
        <f t="shared" si="20"/>
        <v>164</v>
      </c>
      <c r="M59" s="38">
        <f t="shared" si="20"/>
        <v>58</v>
      </c>
      <c r="N59" s="38">
        <f t="shared" si="20"/>
        <v>161</v>
      </c>
    </row>
    <row r="60" spans="1:14" s="3" customFormat="1" x14ac:dyDescent="0.2">
      <c r="A60" s="17" t="s">
        <v>35</v>
      </c>
      <c r="B60" s="18" t="s">
        <v>83</v>
      </c>
      <c r="C60" s="19" t="s">
        <v>130</v>
      </c>
      <c r="D60" s="17">
        <f>SUM(E60:F60)</f>
        <v>104</v>
      </c>
      <c r="E60" s="17">
        <v>35</v>
      </c>
      <c r="F60" s="17">
        <f>SUM(I60:N60)</f>
        <v>69</v>
      </c>
      <c r="G60" s="17">
        <v>16</v>
      </c>
      <c r="H60" s="17"/>
      <c r="I60" s="17"/>
      <c r="J60" s="17">
        <v>69</v>
      </c>
      <c r="K60" s="17"/>
      <c r="L60" s="17"/>
      <c r="M60" s="17"/>
      <c r="N60" s="17"/>
    </row>
    <row r="61" spans="1:14" s="3" customFormat="1" x14ac:dyDescent="0.2">
      <c r="A61" s="17" t="s">
        <v>36</v>
      </c>
      <c r="B61" s="18" t="s">
        <v>137</v>
      </c>
      <c r="C61" s="19" t="s">
        <v>131</v>
      </c>
      <c r="D61" s="17">
        <f t="shared" ref="D61:D68" si="21">SUM(E61:F61)</f>
        <v>54</v>
      </c>
      <c r="E61" s="17">
        <v>18</v>
      </c>
      <c r="F61" s="17">
        <f t="shared" ref="F61:F68" si="22">SUM(I61:N61)</f>
        <v>36</v>
      </c>
      <c r="G61" s="17">
        <v>20</v>
      </c>
      <c r="H61" s="17"/>
      <c r="I61" s="17"/>
      <c r="J61" s="17"/>
      <c r="K61" s="17">
        <v>36</v>
      </c>
      <c r="L61" s="17"/>
      <c r="M61" s="17"/>
      <c r="N61" s="17"/>
    </row>
    <row r="62" spans="1:14" s="3" customFormat="1" x14ac:dyDescent="0.2">
      <c r="A62" s="17" t="s">
        <v>37</v>
      </c>
      <c r="B62" s="18" t="s">
        <v>138</v>
      </c>
      <c r="C62" s="19" t="s">
        <v>130</v>
      </c>
      <c r="D62" s="17">
        <f t="shared" si="21"/>
        <v>103</v>
      </c>
      <c r="E62" s="17">
        <v>34</v>
      </c>
      <c r="F62" s="17">
        <f t="shared" si="22"/>
        <v>69</v>
      </c>
      <c r="G62" s="17">
        <v>16</v>
      </c>
      <c r="H62" s="17"/>
      <c r="I62" s="17"/>
      <c r="J62" s="17">
        <v>69</v>
      </c>
      <c r="K62" s="17"/>
      <c r="L62" s="17"/>
      <c r="M62" s="17"/>
      <c r="N62" s="17"/>
    </row>
    <row r="63" spans="1:14" s="3" customFormat="1" x14ac:dyDescent="0.2">
      <c r="A63" s="17" t="s">
        <v>38</v>
      </c>
      <c r="B63" s="18" t="s">
        <v>84</v>
      </c>
      <c r="C63" s="19" t="s">
        <v>131</v>
      </c>
      <c r="D63" s="17">
        <f t="shared" si="21"/>
        <v>103</v>
      </c>
      <c r="E63" s="17">
        <v>34</v>
      </c>
      <c r="F63" s="17">
        <f t="shared" si="22"/>
        <v>69</v>
      </c>
      <c r="G63" s="17">
        <v>16</v>
      </c>
      <c r="H63" s="17"/>
      <c r="I63" s="17"/>
      <c r="J63" s="17"/>
      <c r="K63" s="17"/>
      <c r="L63" s="17"/>
      <c r="M63" s="17"/>
      <c r="N63" s="17">
        <v>69</v>
      </c>
    </row>
    <row r="64" spans="1:14" s="3" customFormat="1" ht="17.25" customHeight="1" x14ac:dyDescent="0.2">
      <c r="A64" s="17" t="s">
        <v>40</v>
      </c>
      <c r="B64" s="18" t="s">
        <v>39</v>
      </c>
      <c r="C64" s="19" t="s">
        <v>126</v>
      </c>
      <c r="D64" s="17">
        <f t="shared" si="21"/>
        <v>156</v>
      </c>
      <c r="E64" s="17">
        <v>52</v>
      </c>
      <c r="F64" s="17">
        <f t="shared" si="22"/>
        <v>104</v>
      </c>
      <c r="G64" s="17">
        <v>42</v>
      </c>
      <c r="H64" s="17"/>
      <c r="I64" s="17"/>
      <c r="J64" s="17"/>
      <c r="K64" s="17"/>
      <c r="L64" s="17"/>
      <c r="M64" s="17">
        <v>58</v>
      </c>
      <c r="N64" s="17">
        <v>46</v>
      </c>
    </row>
    <row r="65" spans="1:14" s="3" customFormat="1" x14ac:dyDescent="0.2">
      <c r="A65" s="17" t="s">
        <v>42</v>
      </c>
      <c r="B65" s="18" t="s">
        <v>139</v>
      </c>
      <c r="C65" s="19" t="s">
        <v>131</v>
      </c>
      <c r="D65" s="17">
        <f t="shared" si="21"/>
        <v>69</v>
      </c>
      <c r="E65" s="17">
        <v>23</v>
      </c>
      <c r="F65" s="17">
        <f t="shared" si="22"/>
        <v>46</v>
      </c>
      <c r="G65" s="17">
        <v>16</v>
      </c>
      <c r="H65" s="17"/>
      <c r="I65" s="17"/>
      <c r="J65" s="17"/>
      <c r="K65" s="17"/>
      <c r="L65" s="17"/>
      <c r="M65" s="17"/>
      <c r="N65" s="17">
        <v>46</v>
      </c>
    </row>
    <row r="66" spans="1:14" s="3" customFormat="1" x14ac:dyDescent="0.2">
      <c r="A66" s="17" t="s">
        <v>71</v>
      </c>
      <c r="B66" s="18" t="s">
        <v>140</v>
      </c>
      <c r="C66" s="19" t="s">
        <v>131</v>
      </c>
      <c r="D66" s="17">
        <f t="shared" si="21"/>
        <v>108</v>
      </c>
      <c r="E66" s="17">
        <v>36</v>
      </c>
      <c r="F66" s="17">
        <f t="shared" si="22"/>
        <v>72</v>
      </c>
      <c r="G66" s="17">
        <v>50</v>
      </c>
      <c r="H66" s="17"/>
      <c r="I66" s="17"/>
      <c r="J66" s="17"/>
      <c r="K66" s="17"/>
      <c r="L66" s="17">
        <v>72</v>
      </c>
      <c r="M66" s="17"/>
      <c r="N66" s="17"/>
    </row>
    <row r="67" spans="1:14" s="3" customFormat="1" ht="28.5" customHeight="1" x14ac:dyDescent="0.2">
      <c r="A67" s="17" t="s">
        <v>72</v>
      </c>
      <c r="B67" s="18" t="s">
        <v>141</v>
      </c>
      <c r="C67" s="19" t="s">
        <v>131</v>
      </c>
      <c r="D67" s="17">
        <f t="shared" si="21"/>
        <v>81</v>
      </c>
      <c r="E67" s="17">
        <v>27</v>
      </c>
      <c r="F67" s="17">
        <f t="shared" si="22"/>
        <v>54</v>
      </c>
      <c r="G67" s="17">
        <v>14</v>
      </c>
      <c r="H67" s="17"/>
      <c r="I67" s="17"/>
      <c r="J67" s="17"/>
      <c r="K67" s="17"/>
      <c r="L67" s="17">
        <v>54</v>
      </c>
      <c r="M67" s="17"/>
      <c r="N67" s="17"/>
    </row>
    <row r="68" spans="1:14" s="3" customFormat="1" x14ac:dyDescent="0.2">
      <c r="A68" s="17" t="s">
        <v>73</v>
      </c>
      <c r="B68" s="18" t="s">
        <v>41</v>
      </c>
      <c r="C68" s="19" t="s">
        <v>126</v>
      </c>
      <c r="D68" s="17">
        <f t="shared" si="21"/>
        <v>102</v>
      </c>
      <c r="E68" s="17">
        <v>34</v>
      </c>
      <c r="F68" s="17">
        <f t="shared" si="22"/>
        <v>68</v>
      </c>
      <c r="G68" s="17">
        <v>22</v>
      </c>
      <c r="H68" s="17"/>
      <c r="I68" s="17"/>
      <c r="J68" s="17"/>
      <c r="K68" s="17">
        <v>30</v>
      </c>
      <c r="L68" s="44">
        <v>38</v>
      </c>
      <c r="M68" s="17"/>
      <c r="N68" s="17"/>
    </row>
    <row r="69" spans="1:14" s="3" customFormat="1" x14ac:dyDescent="0.2">
      <c r="A69" s="29" t="s">
        <v>194</v>
      </c>
      <c r="B69" s="30" t="s">
        <v>195</v>
      </c>
      <c r="C69" s="19" t="s">
        <v>130</v>
      </c>
      <c r="D69" s="17">
        <v>54</v>
      </c>
      <c r="E69" s="17">
        <v>18</v>
      </c>
      <c r="F69" s="17">
        <v>36</v>
      </c>
      <c r="G69" s="17">
        <v>10</v>
      </c>
      <c r="H69" s="17"/>
      <c r="I69" s="17"/>
      <c r="J69" s="17">
        <v>36</v>
      </c>
      <c r="K69" s="17"/>
      <c r="L69" s="44"/>
      <c r="M69" s="17"/>
      <c r="N69" s="17"/>
    </row>
    <row r="70" spans="1:14" s="6" customFormat="1" ht="14.25" x14ac:dyDescent="0.2">
      <c r="A70" s="38" t="s">
        <v>43</v>
      </c>
      <c r="B70" s="39" t="s">
        <v>44</v>
      </c>
      <c r="C70" s="45" t="s">
        <v>192</v>
      </c>
      <c r="D70" s="38">
        <f>D71+D77+D82+D86</f>
        <v>1865</v>
      </c>
      <c r="E70" s="38">
        <f>E71+E77+E82+E86</f>
        <v>502</v>
      </c>
      <c r="F70" s="38">
        <f t="shared" ref="F70:N70" si="23">F71+F77+F82+F86</f>
        <v>1363</v>
      </c>
      <c r="G70" s="38">
        <f t="shared" si="23"/>
        <v>436</v>
      </c>
      <c r="H70" s="38">
        <f t="shared" si="23"/>
        <v>40</v>
      </c>
      <c r="I70" s="38">
        <f t="shared" si="23"/>
        <v>0</v>
      </c>
      <c r="J70" s="38">
        <f t="shared" si="23"/>
        <v>54</v>
      </c>
      <c r="K70" s="38">
        <f t="shared" si="23"/>
        <v>318</v>
      </c>
      <c r="L70" s="38">
        <f t="shared" si="23"/>
        <v>340</v>
      </c>
      <c r="M70" s="38">
        <f t="shared" si="23"/>
        <v>372</v>
      </c>
      <c r="N70" s="38">
        <f t="shared" si="23"/>
        <v>279</v>
      </c>
    </row>
    <row r="71" spans="1:14" s="6" customFormat="1" ht="28.5" x14ac:dyDescent="0.2">
      <c r="A71" s="23" t="s">
        <v>45</v>
      </c>
      <c r="B71" s="37" t="s">
        <v>142</v>
      </c>
      <c r="C71" s="25" t="s">
        <v>163</v>
      </c>
      <c r="D71" s="23">
        <f>SUM(D72:D76)</f>
        <v>582</v>
      </c>
      <c r="E71" s="23">
        <f t="shared" ref="E71:N71" si="24">SUM(E72:E76)</f>
        <v>146</v>
      </c>
      <c r="F71" s="23">
        <f>SUM(F72:F76)</f>
        <v>436</v>
      </c>
      <c r="G71" s="23">
        <f t="shared" si="24"/>
        <v>130</v>
      </c>
      <c r="H71" s="23">
        <f t="shared" si="24"/>
        <v>20</v>
      </c>
      <c r="I71" s="23">
        <f t="shared" si="24"/>
        <v>0</v>
      </c>
      <c r="J71" s="23">
        <f t="shared" si="24"/>
        <v>54</v>
      </c>
      <c r="K71" s="23">
        <f t="shared" si="24"/>
        <v>150</v>
      </c>
      <c r="L71" s="23">
        <f t="shared" si="24"/>
        <v>232</v>
      </c>
      <c r="M71" s="23">
        <f t="shared" si="24"/>
        <v>0</v>
      </c>
      <c r="N71" s="23">
        <f t="shared" si="24"/>
        <v>0</v>
      </c>
    </row>
    <row r="72" spans="1:14" s="6" customFormat="1" ht="18" customHeight="1" x14ac:dyDescent="0.2">
      <c r="A72" s="17" t="s">
        <v>46</v>
      </c>
      <c r="B72" s="31" t="s">
        <v>143</v>
      </c>
      <c r="C72" s="19" t="s">
        <v>193</v>
      </c>
      <c r="D72" s="17">
        <f>SUM(E72:F72)</f>
        <v>252</v>
      </c>
      <c r="E72" s="17">
        <v>84</v>
      </c>
      <c r="F72" s="17">
        <f>SUM(I72:N72)</f>
        <v>168</v>
      </c>
      <c r="G72" s="17">
        <v>80</v>
      </c>
      <c r="H72" s="17"/>
      <c r="I72" s="17"/>
      <c r="J72" s="17">
        <v>54</v>
      </c>
      <c r="K72" s="17">
        <v>60</v>
      </c>
      <c r="L72" s="17">
        <v>54</v>
      </c>
      <c r="M72" s="17"/>
      <c r="N72" s="17"/>
    </row>
    <row r="73" spans="1:14" s="3" customFormat="1" ht="16.5" customHeight="1" x14ac:dyDescent="0.2">
      <c r="A73" s="17" t="s">
        <v>47</v>
      </c>
      <c r="B73" s="31" t="s">
        <v>144</v>
      </c>
      <c r="C73" s="19" t="s">
        <v>161</v>
      </c>
      <c r="D73" s="17">
        <f t="shared" ref="D73:D76" si="25">SUM(E73:F73)</f>
        <v>81</v>
      </c>
      <c r="E73" s="17">
        <v>27</v>
      </c>
      <c r="F73" s="17">
        <f t="shared" ref="F73:F76" si="26">SUM(I73:N73)</f>
        <v>54</v>
      </c>
      <c r="G73" s="17">
        <v>10</v>
      </c>
      <c r="H73" s="17">
        <v>20</v>
      </c>
      <c r="I73" s="17"/>
      <c r="J73" s="17"/>
      <c r="K73" s="17">
        <v>54</v>
      </c>
      <c r="L73" s="17"/>
      <c r="M73" s="17"/>
      <c r="N73" s="17"/>
    </row>
    <row r="74" spans="1:14" s="3" customFormat="1" ht="31.5" customHeight="1" x14ac:dyDescent="0.2">
      <c r="A74" s="17" t="s">
        <v>85</v>
      </c>
      <c r="B74" s="31" t="s">
        <v>145</v>
      </c>
      <c r="C74" s="19" t="s">
        <v>161</v>
      </c>
      <c r="D74" s="17">
        <f t="shared" si="25"/>
        <v>105</v>
      </c>
      <c r="E74" s="17">
        <v>35</v>
      </c>
      <c r="F74" s="17">
        <f t="shared" si="26"/>
        <v>70</v>
      </c>
      <c r="G74" s="17">
        <v>40</v>
      </c>
      <c r="H74" s="17"/>
      <c r="I74" s="17"/>
      <c r="J74" s="17"/>
      <c r="K74" s="17"/>
      <c r="L74" s="44">
        <v>70</v>
      </c>
      <c r="M74" s="17"/>
      <c r="N74" s="17"/>
    </row>
    <row r="75" spans="1:14" s="3" customFormat="1" ht="15.75" customHeight="1" x14ac:dyDescent="0.2">
      <c r="A75" s="17" t="s">
        <v>122</v>
      </c>
      <c r="B75" s="31" t="s">
        <v>48</v>
      </c>
      <c r="C75" s="19" t="s">
        <v>126</v>
      </c>
      <c r="D75" s="17">
        <f t="shared" si="25"/>
        <v>72</v>
      </c>
      <c r="E75" s="17"/>
      <c r="F75" s="17">
        <f t="shared" si="26"/>
        <v>72</v>
      </c>
      <c r="G75" s="17"/>
      <c r="H75" s="17"/>
      <c r="I75" s="17"/>
      <c r="J75" s="17"/>
      <c r="K75" s="17">
        <v>36</v>
      </c>
      <c r="L75" s="17">
        <v>36</v>
      </c>
      <c r="M75" s="17"/>
      <c r="N75" s="17"/>
    </row>
    <row r="76" spans="1:14" s="3" customFormat="1" x14ac:dyDescent="0.2">
      <c r="A76" s="17" t="s">
        <v>86</v>
      </c>
      <c r="B76" s="31" t="s">
        <v>49</v>
      </c>
      <c r="C76" s="19" t="s">
        <v>131</v>
      </c>
      <c r="D76" s="17">
        <f t="shared" si="25"/>
        <v>72</v>
      </c>
      <c r="E76" s="17"/>
      <c r="F76" s="17">
        <f t="shared" si="26"/>
        <v>72</v>
      </c>
      <c r="G76" s="17"/>
      <c r="H76" s="17"/>
      <c r="I76" s="17"/>
      <c r="J76" s="17"/>
      <c r="K76" s="17"/>
      <c r="L76" s="17">
        <v>72</v>
      </c>
      <c r="M76" s="17"/>
      <c r="N76" s="17"/>
    </row>
    <row r="77" spans="1:14" s="3" customFormat="1" ht="28.5" x14ac:dyDescent="0.2">
      <c r="A77" s="23" t="s">
        <v>50</v>
      </c>
      <c r="B77" s="37" t="s">
        <v>146</v>
      </c>
      <c r="C77" s="25" t="s">
        <v>163</v>
      </c>
      <c r="D77" s="23">
        <f t="shared" ref="D77:N77" si="27">SUM(D78:D81)</f>
        <v>572</v>
      </c>
      <c r="E77" s="23">
        <f t="shared" si="27"/>
        <v>167</v>
      </c>
      <c r="F77" s="23">
        <f t="shared" si="27"/>
        <v>405</v>
      </c>
      <c r="G77" s="23">
        <f t="shared" si="27"/>
        <v>146</v>
      </c>
      <c r="H77" s="23">
        <f t="shared" si="27"/>
        <v>0</v>
      </c>
      <c r="I77" s="23">
        <f t="shared" si="27"/>
        <v>0</v>
      </c>
      <c r="J77" s="23">
        <f t="shared" si="27"/>
        <v>0</v>
      </c>
      <c r="K77" s="23">
        <f t="shared" si="27"/>
        <v>0</v>
      </c>
      <c r="L77" s="23">
        <f t="shared" si="27"/>
        <v>0</v>
      </c>
      <c r="M77" s="23">
        <f t="shared" si="27"/>
        <v>126</v>
      </c>
      <c r="N77" s="23">
        <f t="shared" si="27"/>
        <v>279</v>
      </c>
    </row>
    <row r="78" spans="1:14" s="3" customFormat="1" ht="15.75" customHeight="1" x14ac:dyDescent="0.2">
      <c r="A78" s="17" t="s">
        <v>51</v>
      </c>
      <c r="B78" s="31" t="s">
        <v>213</v>
      </c>
      <c r="C78" s="19" t="s">
        <v>203</v>
      </c>
      <c r="D78" s="17">
        <f>SUM(E78:F78)</f>
        <v>191</v>
      </c>
      <c r="E78" s="17">
        <v>64</v>
      </c>
      <c r="F78" s="17">
        <f>SUM(H78:N78)</f>
        <v>127</v>
      </c>
      <c r="G78" s="17">
        <v>40</v>
      </c>
      <c r="H78" s="17"/>
      <c r="I78" s="17"/>
      <c r="J78" s="17"/>
      <c r="K78" s="17"/>
      <c r="L78" s="17"/>
      <c r="M78" s="17">
        <v>58</v>
      </c>
      <c r="N78" s="17">
        <v>69</v>
      </c>
    </row>
    <row r="79" spans="1:14" s="3" customFormat="1" ht="13.5" customHeight="1" x14ac:dyDescent="0.2">
      <c r="A79" s="17" t="s">
        <v>52</v>
      </c>
      <c r="B79" s="31" t="s">
        <v>147</v>
      </c>
      <c r="C79" s="19" t="s">
        <v>203</v>
      </c>
      <c r="D79" s="17">
        <f t="shared" ref="D79:D81" si="28">SUM(E79:F79)</f>
        <v>205</v>
      </c>
      <c r="E79" s="17">
        <v>68</v>
      </c>
      <c r="F79" s="17">
        <f t="shared" ref="F79:F81" si="29">SUM(H79:N79)</f>
        <v>137</v>
      </c>
      <c r="G79" s="17">
        <v>90</v>
      </c>
      <c r="H79" s="17"/>
      <c r="I79" s="17"/>
      <c r="J79" s="17"/>
      <c r="K79" s="17"/>
      <c r="L79" s="17"/>
      <c r="M79" s="17">
        <v>68</v>
      </c>
      <c r="N79" s="17">
        <v>69</v>
      </c>
    </row>
    <row r="80" spans="1:14" s="3" customFormat="1" ht="14.25" customHeight="1" x14ac:dyDescent="0.2">
      <c r="A80" s="17" t="s">
        <v>87</v>
      </c>
      <c r="B80" s="31" t="s">
        <v>148</v>
      </c>
      <c r="C80" s="19" t="s">
        <v>161</v>
      </c>
      <c r="D80" s="17">
        <f t="shared" si="28"/>
        <v>104</v>
      </c>
      <c r="E80" s="17">
        <v>35</v>
      </c>
      <c r="F80" s="17">
        <f t="shared" si="29"/>
        <v>69</v>
      </c>
      <c r="G80" s="17">
        <v>16</v>
      </c>
      <c r="H80" s="17"/>
      <c r="I80" s="17"/>
      <c r="J80" s="17"/>
      <c r="K80" s="17"/>
      <c r="L80" s="17"/>
      <c r="M80" s="17"/>
      <c r="N80" s="17">
        <v>69</v>
      </c>
    </row>
    <row r="81" spans="1:19" s="3" customFormat="1" ht="16.5" customHeight="1" x14ac:dyDescent="0.2">
      <c r="A81" s="17" t="s">
        <v>123</v>
      </c>
      <c r="B81" s="31" t="s">
        <v>48</v>
      </c>
      <c r="C81" s="19" t="s">
        <v>131</v>
      </c>
      <c r="D81" s="17">
        <f t="shared" si="28"/>
        <v>72</v>
      </c>
      <c r="E81" s="17"/>
      <c r="F81" s="17">
        <f t="shared" si="29"/>
        <v>72</v>
      </c>
      <c r="G81" s="17"/>
      <c r="H81" s="17"/>
      <c r="I81" s="17"/>
      <c r="J81" s="17"/>
      <c r="K81" s="17"/>
      <c r="L81" s="17"/>
      <c r="M81" s="17"/>
      <c r="N81" s="17">
        <v>72</v>
      </c>
    </row>
    <row r="82" spans="1:19" s="3" customFormat="1" ht="28.5" x14ac:dyDescent="0.2">
      <c r="A82" s="23" t="s">
        <v>53</v>
      </c>
      <c r="B82" s="37" t="s">
        <v>149</v>
      </c>
      <c r="C82" s="25" t="s">
        <v>163</v>
      </c>
      <c r="D82" s="23">
        <f>SUM(D83:D85)</f>
        <v>378</v>
      </c>
      <c r="E82" s="23">
        <f t="shared" ref="E82:N82" si="30">SUM(E83:E85)</f>
        <v>102</v>
      </c>
      <c r="F82" s="23">
        <f t="shared" si="30"/>
        <v>276</v>
      </c>
      <c r="G82" s="23">
        <f t="shared" si="30"/>
        <v>80</v>
      </c>
      <c r="H82" s="23">
        <f t="shared" si="30"/>
        <v>20</v>
      </c>
      <c r="I82" s="23">
        <f t="shared" si="30"/>
        <v>0</v>
      </c>
      <c r="J82" s="23">
        <f t="shared" si="30"/>
        <v>0</v>
      </c>
      <c r="K82" s="23">
        <f t="shared" si="30"/>
        <v>168</v>
      </c>
      <c r="L82" s="23">
        <f t="shared" si="30"/>
        <v>108</v>
      </c>
      <c r="M82" s="23">
        <f t="shared" si="30"/>
        <v>0</v>
      </c>
      <c r="N82" s="23">
        <f t="shared" si="30"/>
        <v>0</v>
      </c>
    </row>
    <row r="83" spans="1:19" s="13" customFormat="1" x14ac:dyDescent="0.2">
      <c r="A83" s="17" t="s">
        <v>54</v>
      </c>
      <c r="B83" s="31" t="s">
        <v>150</v>
      </c>
      <c r="C83" s="19" t="s">
        <v>161</v>
      </c>
      <c r="D83" s="17">
        <f t="shared" ref="D83:D85" si="31">SUM(E83:F83)</f>
        <v>90</v>
      </c>
      <c r="E83" s="17">
        <v>30</v>
      </c>
      <c r="F83" s="17">
        <f>SUM(I83:N83)</f>
        <v>60</v>
      </c>
      <c r="G83" s="17">
        <v>0</v>
      </c>
      <c r="H83" s="17"/>
      <c r="I83" s="17"/>
      <c r="J83" s="17"/>
      <c r="K83" s="17">
        <v>60</v>
      </c>
      <c r="L83" s="17"/>
      <c r="M83" s="17"/>
      <c r="N83" s="17"/>
    </row>
    <row r="84" spans="1:19" s="3" customFormat="1" ht="30.75" customHeight="1" x14ac:dyDescent="0.2">
      <c r="A84" s="17" t="s">
        <v>88</v>
      </c>
      <c r="B84" s="31" t="s">
        <v>151</v>
      </c>
      <c r="C84" s="19" t="s">
        <v>162</v>
      </c>
      <c r="D84" s="17">
        <f t="shared" si="31"/>
        <v>216</v>
      </c>
      <c r="E84" s="17">
        <v>72</v>
      </c>
      <c r="F84" s="17">
        <f>SUM(I84:N84)</f>
        <v>144</v>
      </c>
      <c r="G84" s="17">
        <v>80</v>
      </c>
      <c r="H84" s="17">
        <v>20</v>
      </c>
      <c r="I84" s="17"/>
      <c r="J84" s="17"/>
      <c r="K84" s="17">
        <v>72</v>
      </c>
      <c r="L84" s="17">
        <v>72</v>
      </c>
      <c r="M84" s="17"/>
      <c r="N84" s="17"/>
    </row>
    <row r="85" spans="1:19" s="3" customFormat="1" ht="16.5" customHeight="1" x14ac:dyDescent="0.2">
      <c r="A85" s="17" t="s">
        <v>89</v>
      </c>
      <c r="B85" s="31" t="s">
        <v>48</v>
      </c>
      <c r="C85" s="19" t="s">
        <v>126</v>
      </c>
      <c r="D85" s="17">
        <f t="shared" si="31"/>
        <v>72</v>
      </c>
      <c r="E85" s="17"/>
      <c r="F85" s="17">
        <f t="shared" ref="F85" si="32">SUM(I85:N85)</f>
        <v>72</v>
      </c>
      <c r="G85" s="17"/>
      <c r="H85" s="17"/>
      <c r="I85" s="17"/>
      <c r="J85" s="17"/>
      <c r="K85" s="17">
        <v>36</v>
      </c>
      <c r="L85" s="17">
        <v>36</v>
      </c>
      <c r="M85" s="17"/>
      <c r="N85" s="17"/>
    </row>
    <row r="86" spans="1:19" s="3" customFormat="1" ht="15.75" customHeight="1" x14ac:dyDescent="0.2">
      <c r="A86" s="23" t="s">
        <v>152</v>
      </c>
      <c r="B86" s="37" t="s">
        <v>153</v>
      </c>
      <c r="C86" s="25" t="s">
        <v>163</v>
      </c>
      <c r="D86" s="23">
        <f t="shared" ref="D86" si="33">SUM(E86:F86)</f>
        <v>333</v>
      </c>
      <c r="E86" s="23">
        <f t="shared" ref="E86:N86" si="34">SUM(E87:E89)</f>
        <v>87</v>
      </c>
      <c r="F86" s="23">
        <f t="shared" si="34"/>
        <v>246</v>
      </c>
      <c r="G86" s="23">
        <f t="shared" si="34"/>
        <v>80</v>
      </c>
      <c r="H86" s="23">
        <f t="shared" si="34"/>
        <v>0</v>
      </c>
      <c r="I86" s="23">
        <f t="shared" si="34"/>
        <v>0</v>
      </c>
      <c r="J86" s="23">
        <f t="shared" si="34"/>
        <v>0</v>
      </c>
      <c r="K86" s="23">
        <f t="shared" si="34"/>
        <v>0</v>
      </c>
      <c r="L86" s="23">
        <f t="shared" si="34"/>
        <v>0</v>
      </c>
      <c r="M86" s="23">
        <f t="shared" si="34"/>
        <v>246</v>
      </c>
      <c r="N86" s="23">
        <f t="shared" si="34"/>
        <v>0</v>
      </c>
    </row>
    <row r="87" spans="1:19" s="3" customFormat="1" ht="29.25" customHeight="1" x14ac:dyDescent="0.2">
      <c r="A87" s="17" t="s">
        <v>154</v>
      </c>
      <c r="B87" s="31" t="s">
        <v>158</v>
      </c>
      <c r="C87" s="19" t="s">
        <v>204</v>
      </c>
      <c r="D87" s="17">
        <f>SUM(E87:F87)</f>
        <v>131</v>
      </c>
      <c r="E87" s="17">
        <v>44</v>
      </c>
      <c r="F87" s="17">
        <f>SUM(I87:N87)</f>
        <v>87</v>
      </c>
      <c r="G87" s="17">
        <v>40</v>
      </c>
      <c r="H87" s="17"/>
      <c r="I87" s="17"/>
      <c r="J87" s="17"/>
      <c r="K87" s="17"/>
      <c r="L87" s="17"/>
      <c r="M87" s="17">
        <v>87</v>
      </c>
      <c r="N87" s="17"/>
    </row>
    <row r="88" spans="1:19" s="3" customFormat="1" ht="28.5" customHeight="1" x14ac:dyDescent="0.2">
      <c r="A88" s="17" t="s">
        <v>157</v>
      </c>
      <c r="B88" s="31" t="s">
        <v>159</v>
      </c>
      <c r="C88" s="19" t="s">
        <v>204</v>
      </c>
      <c r="D88" s="17">
        <f t="shared" ref="D88:D89" si="35">SUM(E88:F88)</f>
        <v>130</v>
      </c>
      <c r="E88" s="17">
        <v>43</v>
      </c>
      <c r="F88" s="17">
        <f t="shared" ref="F88:F89" si="36">SUM(I88:N88)</f>
        <v>87</v>
      </c>
      <c r="G88" s="17">
        <v>40</v>
      </c>
      <c r="H88" s="17"/>
      <c r="I88" s="17"/>
      <c r="J88" s="17"/>
      <c r="K88" s="17"/>
      <c r="L88" s="17"/>
      <c r="M88" s="17">
        <v>87</v>
      </c>
      <c r="N88" s="17"/>
    </row>
    <row r="89" spans="1:19" s="3" customFormat="1" ht="16.5" customHeight="1" x14ac:dyDescent="0.2">
      <c r="A89" s="17" t="s">
        <v>155</v>
      </c>
      <c r="B89" s="31" t="s">
        <v>124</v>
      </c>
      <c r="C89" s="19" t="s">
        <v>131</v>
      </c>
      <c r="D89" s="17">
        <f t="shared" si="35"/>
        <v>72</v>
      </c>
      <c r="E89" s="17"/>
      <c r="F89" s="17">
        <f t="shared" si="36"/>
        <v>72</v>
      </c>
      <c r="G89" s="17"/>
      <c r="H89" s="17"/>
      <c r="I89" s="17"/>
      <c r="J89" s="17"/>
      <c r="K89" s="17"/>
      <c r="L89" s="17"/>
      <c r="M89" s="17">
        <v>72</v>
      </c>
      <c r="N89" s="17"/>
    </row>
    <row r="90" spans="1:19" s="3" customFormat="1" ht="16.5" customHeight="1" x14ac:dyDescent="0.2">
      <c r="A90" s="73" t="s">
        <v>55</v>
      </c>
      <c r="B90" s="73"/>
      <c r="C90" s="46" t="s">
        <v>198</v>
      </c>
      <c r="D90" s="47">
        <f t="shared" ref="D90:N90" si="37">D28+D49+D55+D58</f>
        <v>5652</v>
      </c>
      <c r="E90" s="47">
        <f t="shared" si="37"/>
        <v>1764</v>
      </c>
      <c r="F90" s="47">
        <f t="shared" si="37"/>
        <v>3888</v>
      </c>
      <c r="G90" s="47">
        <f t="shared" si="37"/>
        <v>1715</v>
      </c>
      <c r="H90" s="47">
        <f t="shared" si="37"/>
        <v>40</v>
      </c>
      <c r="I90" s="47">
        <f t="shared" si="37"/>
        <v>576</v>
      </c>
      <c r="J90" s="47">
        <f t="shared" si="37"/>
        <v>828</v>
      </c>
      <c r="K90" s="47">
        <f t="shared" si="37"/>
        <v>612</v>
      </c>
      <c r="L90" s="47">
        <f t="shared" si="37"/>
        <v>792</v>
      </c>
      <c r="M90" s="47">
        <f t="shared" si="37"/>
        <v>594</v>
      </c>
      <c r="N90" s="47">
        <f t="shared" si="37"/>
        <v>486</v>
      </c>
    </row>
    <row r="91" spans="1:19" s="3" customFormat="1" ht="16.5" customHeight="1" x14ac:dyDescent="0.2">
      <c r="A91" s="27" t="s">
        <v>90</v>
      </c>
      <c r="B91" s="28" t="s">
        <v>91</v>
      </c>
      <c r="C91" s="32"/>
      <c r="D91" s="17"/>
      <c r="E91" s="17"/>
      <c r="F91" s="17"/>
      <c r="G91" s="17"/>
      <c r="H91" s="27"/>
      <c r="I91" s="27"/>
      <c r="J91" s="27"/>
      <c r="K91" s="27"/>
      <c r="L91" s="27"/>
      <c r="M91" s="27"/>
      <c r="N91" s="27" t="s">
        <v>129</v>
      </c>
    </row>
    <row r="92" spans="1:19" s="3" customFormat="1" ht="15" customHeight="1" x14ac:dyDescent="0.2">
      <c r="A92" s="27" t="s">
        <v>92</v>
      </c>
      <c r="B92" s="28" t="s">
        <v>134</v>
      </c>
      <c r="C92" s="32"/>
      <c r="D92" s="17"/>
      <c r="E92" s="17"/>
      <c r="F92" s="17"/>
      <c r="G92" s="17"/>
      <c r="H92" s="27"/>
      <c r="I92" s="27"/>
      <c r="J92" s="27"/>
      <c r="K92" s="27"/>
      <c r="L92" s="27"/>
      <c r="M92" s="27"/>
      <c r="N92" s="27" t="s">
        <v>56</v>
      </c>
    </row>
    <row r="93" spans="1:19" s="6" customFormat="1" ht="23.25" customHeight="1" x14ac:dyDescent="0.2">
      <c r="A93" s="100" t="s">
        <v>120</v>
      </c>
      <c r="B93" s="101"/>
      <c r="C93" s="101"/>
      <c r="D93" s="101"/>
      <c r="E93" s="102"/>
      <c r="F93" s="93" t="s">
        <v>55</v>
      </c>
      <c r="G93" s="103" t="s">
        <v>58</v>
      </c>
      <c r="H93" s="104"/>
      <c r="I93" s="33">
        <f>I28+I49+I55+I59+I72+I73+I74+I78+I79+I80+I83+I84+I85</f>
        <v>576</v>
      </c>
      <c r="J93" s="33">
        <f>J28+J49+J55+J59+J72+J73+J74+J78+J79+J80+J83+J84+J85</f>
        <v>828</v>
      </c>
      <c r="K93" s="33">
        <v>540</v>
      </c>
      <c r="L93" s="33">
        <v>648</v>
      </c>
      <c r="M93" s="33">
        <v>522</v>
      </c>
      <c r="N93" s="33">
        <f>N28+N49+N55+N59+N72+N73+N74+N78+N79+N80+N83+N84+N85</f>
        <v>414</v>
      </c>
      <c r="O93" s="3"/>
    </row>
    <row r="94" spans="1:19" s="6" customFormat="1" ht="25.5" customHeight="1" x14ac:dyDescent="0.2">
      <c r="A94" s="100" t="s">
        <v>134</v>
      </c>
      <c r="B94" s="101"/>
      <c r="C94" s="101"/>
      <c r="D94" s="101"/>
      <c r="E94" s="102"/>
      <c r="F94" s="93"/>
      <c r="G94" s="95" t="s">
        <v>59</v>
      </c>
      <c r="H94" s="96"/>
      <c r="I94" s="34">
        <v>0</v>
      </c>
      <c r="J94" s="34">
        <v>0</v>
      </c>
      <c r="K94" s="34">
        <v>72</v>
      </c>
      <c r="L94" s="34">
        <v>72</v>
      </c>
      <c r="M94" s="34">
        <v>0</v>
      </c>
      <c r="N94" s="34">
        <v>72</v>
      </c>
      <c r="O94" s="3"/>
      <c r="R94" s="10"/>
      <c r="S94" s="10"/>
    </row>
    <row r="95" spans="1:19" s="6" customFormat="1" ht="24" customHeight="1" x14ac:dyDescent="0.2">
      <c r="A95" s="100" t="s">
        <v>93</v>
      </c>
      <c r="B95" s="101"/>
      <c r="C95" s="101"/>
      <c r="D95" s="101"/>
      <c r="E95" s="102"/>
      <c r="F95" s="93"/>
      <c r="G95" s="97" t="s">
        <v>60</v>
      </c>
      <c r="H95" s="98"/>
      <c r="I95" s="34">
        <f>I76</f>
        <v>0</v>
      </c>
      <c r="J95" s="34">
        <f>J76</f>
        <v>0</v>
      </c>
      <c r="K95" s="34">
        <f>K76</f>
        <v>0</v>
      </c>
      <c r="L95" s="34">
        <v>72</v>
      </c>
      <c r="M95" s="34">
        <v>72</v>
      </c>
      <c r="N95" s="34">
        <f>N76</f>
        <v>0</v>
      </c>
      <c r="O95" s="3"/>
      <c r="R95" s="10"/>
      <c r="S95" s="10"/>
    </row>
    <row r="96" spans="1:19" s="6" customFormat="1" ht="24.75" customHeight="1" x14ac:dyDescent="0.2">
      <c r="A96" s="77" t="s">
        <v>62</v>
      </c>
      <c r="B96" s="78"/>
      <c r="C96" s="78"/>
      <c r="D96" s="78"/>
      <c r="E96" s="79"/>
      <c r="F96" s="93"/>
      <c r="G96" s="95" t="s">
        <v>61</v>
      </c>
      <c r="H96" s="96"/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144</v>
      </c>
      <c r="O96" s="3"/>
    </row>
    <row r="97" spans="1:15" ht="22.5" customHeight="1" x14ac:dyDescent="0.25">
      <c r="A97" s="80"/>
      <c r="B97" s="81"/>
      <c r="C97" s="81"/>
      <c r="D97" s="81"/>
      <c r="E97" s="82"/>
      <c r="F97" s="93"/>
      <c r="G97" s="95" t="s">
        <v>121</v>
      </c>
      <c r="H97" s="96"/>
      <c r="I97" s="20">
        <v>1</v>
      </c>
      <c r="J97" s="20">
        <v>3</v>
      </c>
      <c r="K97" s="20">
        <v>0</v>
      </c>
      <c r="L97" s="20">
        <v>5</v>
      </c>
      <c r="M97" s="20">
        <v>1</v>
      </c>
      <c r="N97" s="20">
        <v>1</v>
      </c>
      <c r="O97" s="3"/>
    </row>
    <row r="98" spans="1:15" ht="27.75" customHeight="1" x14ac:dyDescent="0.25">
      <c r="A98" s="77" t="s">
        <v>211</v>
      </c>
      <c r="B98" s="78"/>
      <c r="C98" s="78"/>
      <c r="D98" s="78"/>
      <c r="E98" s="79"/>
      <c r="F98" s="93"/>
      <c r="G98" s="95" t="s">
        <v>185</v>
      </c>
      <c r="H98" s="96"/>
      <c r="I98" s="20">
        <v>1</v>
      </c>
      <c r="J98" s="20">
        <v>10</v>
      </c>
      <c r="K98" s="20">
        <v>3</v>
      </c>
      <c r="L98" s="20">
        <v>7</v>
      </c>
      <c r="M98" s="20">
        <v>4</v>
      </c>
      <c r="N98" s="20">
        <v>7</v>
      </c>
      <c r="O98" s="3"/>
    </row>
    <row r="99" spans="1:15" ht="23.25" customHeight="1" x14ac:dyDescent="0.25">
      <c r="A99" s="83" t="s">
        <v>212</v>
      </c>
      <c r="B99" s="84"/>
      <c r="C99" s="84"/>
      <c r="D99" s="84"/>
      <c r="E99" s="85"/>
      <c r="F99" s="94"/>
      <c r="G99" s="95" t="s">
        <v>186</v>
      </c>
      <c r="H99" s="96"/>
      <c r="I99" s="20">
        <v>1</v>
      </c>
      <c r="J99" s="20">
        <v>0</v>
      </c>
      <c r="K99" s="20">
        <v>1</v>
      </c>
      <c r="L99" s="20">
        <v>1</v>
      </c>
      <c r="M99" s="20">
        <v>1</v>
      </c>
      <c r="N99" s="20">
        <v>0</v>
      </c>
      <c r="O99" s="3"/>
    </row>
    <row r="100" spans="1:15" ht="21.75" customHeight="1" x14ac:dyDescent="0.25">
      <c r="A100" s="72" t="s">
        <v>188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3"/>
    </row>
    <row r="101" spans="1:15" ht="15" customHeight="1" x14ac:dyDescent="0.25">
      <c r="A101" s="74" t="s">
        <v>187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3"/>
    </row>
    <row r="102" spans="1:15" ht="15" customHeight="1" x14ac:dyDescent="0.25">
      <c r="A102" s="74" t="s">
        <v>200</v>
      </c>
      <c r="B102" s="75"/>
      <c r="C102" s="75"/>
      <c r="D102" s="75"/>
      <c r="E102" s="75"/>
      <c r="F102" s="12"/>
      <c r="G102" s="12"/>
      <c r="H102" s="12"/>
      <c r="I102" s="12"/>
      <c r="J102" s="12"/>
      <c r="K102" s="12"/>
      <c r="L102" s="12"/>
      <c r="M102" s="12"/>
      <c r="N102" s="12"/>
      <c r="O102" s="3"/>
    </row>
    <row r="103" spans="1:15" ht="15" customHeight="1" x14ac:dyDescent="0.25">
      <c r="F103" s="12"/>
      <c r="G103" s="12"/>
      <c r="H103" s="12"/>
      <c r="I103" s="12"/>
      <c r="J103" s="12"/>
      <c r="K103" s="12"/>
      <c r="L103" s="12"/>
      <c r="M103" s="12"/>
      <c r="N103" s="12"/>
      <c r="O103" s="3"/>
    </row>
    <row r="104" spans="1:15" ht="18.75" x14ac:dyDescent="0.25">
      <c r="A104" s="61"/>
      <c r="B104" s="62"/>
      <c r="C104" s="52"/>
      <c r="D104" s="52"/>
      <c r="E104" s="52"/>
      <c r="F104" s="56"/>
      <c r="G104" s="57"/>
      <c r="H104" s="64"/>
      <c r="I104" s="64"/>
      <c r="J104" s="64"/>
      <c r="K104" s="64"/>
      <c r="L104" s="64"/>
      <c r="M104" s="64"/>
      <c r="N104" s="64"/>
    </row>
  </sheetData>
  <mergeCells count="51">
    <mergeCell ref="A101:E101"/>
    <mergeCell ref="F101:J101"/>
    <mergeCell ref="K101:N101"/>
    <mergeCell ref="A93:E93"/>
    <mergeCell ref="A94:E94"/>
    <mergeCell ref="A95:E95"/>
    <mergeCell ref="G93:H93"/>
    <mergeCell ref="G94:H94"/>
    <mergeCell ref="G98:H98"/>
    <mergeCell ref="G99:H99"/>
    <mergeCell ref="G95:H95"/>
    <mergeCell ref="A1:B1"/>
    <mergeCell ref="A2:B2"/>
    <mergeCell ref="B6:L6"/>
    <mergeCell ref="B7:L7"/>
    <mergeCell ref="B8:L8"/>
    <mergeCell ref="B9:L9"/>
    <mergeCell ref="B10:L10"/>
    <mergeCell ref="B11:L11"/>
    <mergeCell ref="B12:L12"/>
    <mergeCell ref="B13:L13"/>
    <mergeCell ref="E15:P15"/>
    <mergeCell ref="A100:N100"/>
    <mergeCell ref="A90:B90"/>
    <mergeCell ref="D24:D26"/>
    <mergeCell ref="A20:E20"/>
    <mergeCell ref="A96:E96"/>
    <mergeCell ref="A97:E97"/>
    <mergeCell ref="A98:E98"/>
    <mergeCell ref="A99:E99"/>
    <mergeCell ref="A21:A26"/>
    <mergeCell ref="D21:H23"/>
    <mergeCell ref="B21:B26"/>
    <mergeCell ref="C21:C26"/>
    <mergeCell ref="F93:F99"/>
    <mergeCell ref="H104:N104"/>
    <mergeCell ref="E16:P16"/>
    <mergeCell ref="E17:P17"/>
    <mergeCell ref="E18:P18"/>
    <mergeCell ref="E19:R19"/>
    <mergeCell ref="I21:N23"/>
    <mergeCell ref="E24:E26"/>
    <mergeCell ref="F24:H24"/>
    <mergeCell ref="I24:J24"/>
    <mergeCell ref="K24:L24"/>
    <mergeCell ref="M24:N24"/>
    <mergeCell ref="F25:F26"/>
    <mergeCell ref="G25:H25"/>
    <mergeCell ref="A102:E102"/>
    <mergeCell ref="G96:H96"/>
    <mergeCell ref="G97:H97"/>
  </mergeCells>
  <pageMargins left="0.39370078740157483" right="0.19685039370078741" top="0.19685039370078741" bottom="0.19685039370078741" header="0.19685039370078741" footer="0.19685039370078741"/>
  <pageSetup paperSize="9" scale="91" orientation="landscape" r:id="rId1"/>
  <rowBreaks count="2" manualBreakCount="2">
    <brk id="37" max="13" man="1"/>
    <brk id="73" max="13" man="1"/>
  </rowBreaks>
  <ignoredErrors>
    <ignoredError sqref="F40 D40 D77 F77 F55 D55 F86" formula="1"/>
    <ignoredError sqref="F72:F73 F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1" sqref="I11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7" t="s">
        <v>70</v>
      </c>
    </row>
    <row r="2" spans="1:9" ht="30.75" customHeight="1" x14ac:dyDescent="0.25">
      <c r="A2" s="106" t="s">
        <v>64</v>
      </c>
      <c r="B2" s="106" t="s">
        <v>65</v>
      </c>
      <c r="C2" s="106" t="s">
        <v>48</v>
      </c>
      <c r="D2" s="106" t="s">
        <v>49</v>
      </c>
      <c r="E2" s="106"/>
      <c r="F2" s="106" t="s">
        <v>66</v>
      </c>
      <c r="G2" s="106" t="s">
        <v>57</v>
      </c>
      <c r="H2" s="106" t="s">
        <v>67</v>
      </c>
      <c r="I2" s="106" t="s">
        <v>55</v>
      </c>
    </row>
    <row r="3" spans="1:9" ht="24" x14ac:dyDescent="0.25">
      <c r="A3" s="106"/>
      <c r="B3" s="106"/>
      <c r="C3" s="106"/>
      <c r="D3" s="4" t="s">
        <v>68</v>
      </c>
      <c r="E3" s="4" t="s">
        <v>69</v>
      </c>
      <c r="F3" s="106"/>
      <c r="G3" s="106"/>
      <c r="H3" s="106"/>
      <c r="I3" s="106"/>
    </row>
    <row r="4" spans="1: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x14ac:dyDescent="0.25">
      <c r="A5" s="4" t="s">
        <v>7</v>
      </c>
      <c r="B5" s="5">
        <v>39</v>
      </c>
      <c r="C5" s="5"/>
      <c r="D5" s="5"/>
      <c r="E5" s="5"/>
      <c r="F5" s="5">
        <v>2</v>
      </c>
      <c r="G5" s="5"/>
      <c r="H5" s="5">
        <v>11</v>
      </c>
      <c r="I5" s="5">
        <f>SUM(B5:H5)</f>
        <v>52</v>
      </c>
    </row>
    <row r="6" spans="1:9" x14ac:dyDescent="0.25">
      <c r="A6" s="4" t="s">
        <v>8</v>
      </c>
      <c r="B6" s="5">
        <v>36</v>
      </c>
      <c r="C6" s="5">
        <v>3</v>
      </c>
      <c r="D6" s="5"/>
      <c r="E6" s="5"/>
      <c r="F6" s="5">
        <v>2</v>
      </c>
      <c r="G6" s="5"/>
      <c r="H6" s="5">
        <v>11</v>
      </c>
      <c r="I6" s="8">
        <f t="shared" ref="I6:I7" si="0">SUM(B6:H6)</f>
        <v>52</v>
      </c>
    </row>
    <row r="7" spans="1:9" x14ac:dyDescent="0.25">
      <c r="A7" s="4" t="s">
        <v>9</v>
      </c>
      <c r="B7" s="5">
        <v>27</v>
      </c>
      <c r="C7" s="5"/>
      <c r="D7" s="5">
        <v>3</v>
      </c>
      <c r="E7" s="5">
        <v>4</v>
      </c>
      <c r="F7" s="5">
        <v>1</v>
      </c>
      <c r="G7" s="5">
        <v>6</v>
      </c>
      <c r="H7" s="5">
        <v>2</v>
      </c>
      <c r="I7" s="8">
        <f t="shared" si="0"/>
        <v>43</v>
      </c>
    </row>
    <row r="8" spans="1:9" x14ac:dyDescent="0.25">
      <c r="A8" s="4" t="s">
        <v>55</v>
      </c>
      <c r="B8" s="4">
        <f t="shared" ref="B8:I8" si="1">SUM(B5:B7)</f>
        <v>102</v>
      </c>
      <c r="C8" s="11">
        <f t="shared" si="1"/>
        <v>3</v>
      </c>
      <c r="D8" s="11">
        <f t="shared" si="1"/>
        <v>3</v>
      </c>
      <c r="E8" s="11">
        <f t="shared" si="1"/>
        <v>4</v>
      </c>
      <c r="F8" s="11">
        <f t="shared" si="1"/>
        <v>5</v>
      </c>
      <c r="G8" s="11">
        <f t="shared" si="1"/>
        <v>6</v>
      </c>
      <c r="H8" s="11">
        <f t="shared" si="1"/>
        <v>24</v>
      </c>
      <c r="I8" s="11">
        <f t="shared" si="1"/>
        <v>147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2019-06-04T09:13:11Z</cp:lastPrinted>
  <dcterms:created xsi:type="dcterms:W3CDTF">2015-01-12T08:18:51Z</dcterms:created>
  <dcterms:modified xsi:type="dcterms:W3CDTF">2020-09-03T11:01:38Z</dcterms:modified>
</cp:coreProperties>
</file>