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план'!$A$1:$N$84</definedName>
  </definedNames>
  <calcPr calcId="144525"/>
</workbook>
</file>

<file path=xl/calcChain.xml><?xml version="1.0" encoding="utf-8"?>
<calcChain xmlns="http://schemas.openxmlformats.org/spreadsheetml/2006/main">
  <c r="F40" i="1" l="1"/>
  <c r="F41" i="1"/>
  <c r="F42" i="1"/>
  <c r="F43" i="1"/>
  <c r="F44" i="1"/>
  <c r="F45" i="1"/>
  <c r="F46" i="1"/>
  <c r="F47" i="1"/>
  <c r="F39" i="1"/>
  <c r="F38" i="1" l="1"/>
  <c r="F49" i="1"/>
  <c r="F66" i="1"/>
  <c r="F60" i="1"/>
  <c r="G38" i="1"/>
  <c r="H38" i="1"/>
  <c r="I38" i="1"/>
  <c r="J38" i="1"/>
  <c r="K38" i="1"/>
  <c r="L38" i="1"/>
  <c r="M38" i="1"/>
  <c r="N38" i="1"/>
  <c r="E47" i="1"/>
  <c r="D47" i="1" s="1"/>
  <c r="E38" i="1" l="1"/>
  <c r="N49" i="1"/>
  <c r="L66" i="1"/>
  <c r="N69" i="1"/>
  <c r="F50" i="1" l="1"/>
  <c r="F70" i="1"/>
  <c r="D70" i="1" l="1"/>
  <c r="D46" i="1" l="1"/>
  <c r="F67" i="1" l="1"/>
  <c r="F71" i="1" l="1"/>
  <c r="F69" i="1" s="1"/>
  <c r="M69" i="1"/>
  <c r="L69" i="1"/>
  <c r="K69" i="1"/>
  <c r="J69" i="1"/>
  <c r="I69" i="1"/>
  <c r="H69" i="1"/>
  <c r="G69" i="1"/>
  <c r="E69" i="1"/>
  <c r="F68" i="1"/>
  <c r="D68" i="1" s="1"/>
  <c r="D67" i="1"/>
  <c r="N66" i="1"/>
  <c r="M66" i="1"/>
  <c r="K66" i="1"/>
  <c r="J66" i="1"/>
  <c r="I66" i="1"/>
  <c r="H66" i="1"/>
  <c r="G66" i="1"/>
  <c r="E66" i="1"/>
  <c r="D65" i="1"/>
  <c r="F64" i="1"/>
  <c r="D64" i="1" s="1"/>
  <c r="F63" i="1"/>
  <c r="D63" i="1" s="1"/>
  <c r="F62" i="1"/>
  <c r="D62" i="1" s="1"/>
  <c r="F61" i="1"/>
  <c r="D66" i="1" l="1"/>
  <c r="D61" i="1"/>
  <c r="D71" i="1"/>
  <c r="D69" i="1" s="1"/>
  <c r="D59" i="1" l="1"/>
  <c r="D44" i="1" l="1"/>
  <c r="L49" i="1" l="1"/>
  <c r="F51" i="1"/>
  <c r="F52" i="1"/>
  <c r="D52" i="1" s="1"/>
  <c r="F53" i="1"/>
  <c r="D53" i="1" s="1"/>
  <c r="F54" i="1"/>
  <c r="D54" i="1" s="1"/>
  <c r="F55" i="1"/>
  <c r="D55" i="1" s="1"/>
  <c r="F56" i="1"/>
  <c r="D56" i="1" s="1"/>
  <c r="F57" i="1"/>
  <c r="D57" i="1" s="1"/>
  <c r="F58" i="1"/>
  <c r="D58" i="1" s="1"/>
  <c r="D51" i="1" l="1"/>
  <c r="F48" i="1"/>
  <c r="D40" i="1"/>
  <c r="D42" i="1"/>
  <c r="D43" i="1"/>
  <c r="D45" i="1"/>
  <c r="D39" i="1"/>
  <c r="F36" i="1"/>
  <c r="D36" i="1" s="1"/>
  <c r="F35" i="1"/>
  <c r="D35" i="1" s="1"/>
  <c r="F29" i="1"/>
  <c r="D29" i="1" s="1"/>
  <c r="F30" i="1"/>
  <c r="D30" i="1" s="1"/>
  <c r="F31" i="1"/>
  <c r="D31" i="1" s="1"/>
  <c r="F32" i="1"/>
  <c r="D32" i="1" s="1"/>
  <c r="F33" i="1"/>
  <c r="D33" i="1" s="1"/>
  <c r="F28" i="1"/>
  <c r="D28" i="1" s="1"/>
  <c r="D41" i="1" l="1"/>
  <c r="D38" i="1" s="1"/>
  <c r="D50" i="1"/>
  <c r="D49" i="1" s="1"/>
  <c r="D34" i="1"/>
  <c r="I60" i="1" l="1"/>
  <c r="J60" i="1"/>
  <c r="K60" i="1"/>
  <c r="L48" i="1"/>
  <c r="M60" i="1"/>
  <c r="M48" i="1" s="1"/>
  <c r="N60" i="1"/>
  <c r="N48" i="1" s="1"/>
  <c r="I49" i="1"/>
  <c r="J49" i="1"/>
  <c r="K49" i="1"/>
  <c r="I34" i="1"/>
  <c r="J34" i="1"/>
  <c r="K34" i="1"/>
  <c r="L34" i="1"/>
  <c r="M34" i="1"/>
  <c r="N34" i="1"/>
  <c r="I27" i="1"/>
  <c r="J27" i="1"/>
  <c r="K27" i="1"/>
  <c r="L27" i="1"/>
  <c r="M27" i="1"/>
  <c r="N27" i="1"/>
  <c r="I48" i="1" l="1"/>
  <c r="J48" i="1"/>
  <c r="K48" i="1"/>
  <c r="K37" i="1" s="1"/>
  <c r="K72" i="1" s="1"/>
  <c r="L37" i="1"/>
  <c r="L72" i="1" s="1"/>
  <c r="E60" i="1" l="1"/>
  <c r="G60" i="1"/>
  <c r="H60" i="1"/>
  <c r="E49" i="1"/>
  <c r="G49" i="1"/>
  <c r="H49" i="1"/>
  <c r="E34" i="1"/>
  <c r="G34" i="1"/>
  <c r="H34" i="1"/>
  <c r="E27" i="1"/>
  <c r="G27" i="1"/>
  <c r="H27" i="1"/>
  <c r="G48" i="1" l="1"/>
  <c r="G37" i="1" s="1"/>
  <c r="G72" i="1" s="1"/>
  <c r="H48" i="1"/>
  <c r="H37" i="1" s="1"/>
  <c r="H72" i="1" s="1"/>
  <c r="E48" i="1"/>
  <c r="E37" i="1" s="1"/>
  <c r="E72" i="1" s="1"/>
  <c r="M37" i="1"/>
  <c r="M72" i="1" s="1"/>
  <c r="I37" i="1"/>
  <c r="I72" i="1" s="1"/>
  <c r="N37" i="1"/>
  <c r="N72" i="1" s="1"/>
  <c r="J37" i="1"/>
  <c r="J72" i="1" s="1"/>
  <c r="F27" i="1"/>
  <c r="D27" i="1"/>
  <c r="F34" i="1"/>
  <c r="F37" i="1"/>
  <c r="D60" i="1"/>
  <c r="F72" i="1" l="1"/>
  <c r="D48" i="1"/>
  <c r="D37" i="1" s="1"/>
  <c r="D72" i="1" s="1"/>
  <c r="O72" i="1" l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<sst xmlns="http://schemas.openxmlformats.org/spreadsheetml/2006/main" count="223" uniqueCount="183">
  <si>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</si>
  <si>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</si>
  <si>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</si>
  <si>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</si>
  <si>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</si>
  <si>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</si>
  <si>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</si>
  <si>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</si>
  <si>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</si>
  <si>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</si>
  <si>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</si>
  <si>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</si>
  <si>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</si>
  <si>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</si>
  <si>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</si>
  <si>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</si>
  <si>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</si>
  <si>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</si>
  <si>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</si>
  <si>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</si>
  <si>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</si>
  <si>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</si>
  <si>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</si>
  <si>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</si>
  <si>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</si>
  <si>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</si>
  <si>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</si>
  <si>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</si>
  <si>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</si>
  <si>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</si>
  <si>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</si>
  <si>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</si>
  <si>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</si>
  <si>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</si>
  <si>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</si>
  <si>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</si>
  <si>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</si>
  <si>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</si>
  <si>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</si>
  <si>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</si>
  <si>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</si>
  <si>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</si>
  <si>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</si>
  <si>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</si>
  <si>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</si>
  <si>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</si>
  <si>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</si>
  <si>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</si>
  <si>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</si>
  <si>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</si>
  <si>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</si>
  <si>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</si>
  <si>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</si>
  <si>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</si>
  <si>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</si>
  <si>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</si>
  <si>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</si>
  <si>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</si>
  <si>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</si>
  <si>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</si>
  <si>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</si>
  <si>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</si>
  <si>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</si>
  <si>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</si>
  <si>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</si>
  <si>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</si>
  <si>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</si>
  <si>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</si>
  <si>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</si>
  <si>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</si>
  <si>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</si>
  <si>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</si>
  <si>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</si>
  <si>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</si>
  <si>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Производственная практика (преддипломная практика)</t>
  </si>
  <si>
    <t>16 нед.  16/0/0</t>
  </si>
  <si>
    <t>ПМ.03</t>
  </si>
  <si>
    <t>МДК.03.01</t>
  </si>
  <si>
    <t>ПП. 03</t>
  </si>
  <si>
    <t>ОГСЭ.05</t>
  </si>
  <si>
    <t>Экзаменов (в т.ч. экзаменов (квалиф.)</t>
  </si>
  <si>
    <t>4нед.</t>
  </si>
  <si>
    <t>МДК.02.02</t>
  </si>
  <si>
    <t>Государственная итоговая аттестация</t>
  </si>
  <si>
    <t>-,ДЗ</t>
  </si>
  <si>
    <t>-,-,ДЗ</t>
  </si>
  <si>
    <t>-,Э</t>
  </si>
  <si>
    <t>-,-,-,-,-,ДЗ</t>
  </si>
  <si>
    <t>З,З,З,З,З,ДЗ</t>
  </si>
  <si>
    <t>Э(к)</t>
  </si>
  <si>
    <t>Психология общения</t>
  </si>
  <si>
    <t>ОГСЭ.06</t>
  </si>
  <si>
    <t>МДК.02.03</t>
  </si>
  <si>
    <t>Э</t>
  </si>
  <si>
    <t>ДЗ</t>
  </si>
  <si>
    <t>1.Программа углубленной  подготовки</t>
  </si>
  <si>
    <t>1.1.Выпускная квалификационная работа в форме: дипломной работы</t>
  </si>
  <si>
    <t>Математика</t>
  </si>
  <si>
    <t>Педагогика</t>
  </si>
  <si>
    <t xml:space="preserve">Психология </t>
  </si>
  <si>
    <t>Возрастная анатомия, физиология и гигиена</t>
  </si>
  <si>
    <t>Введение в специальность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</si>
  <si>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</si>
  <si>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</si>
  <si>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МДК.01.02</t>
  </si>
  <si>
    <t>МДК.01.03</t>
  </si>
  <si>
    <t>МДК.01.04</t>
  </si>
  <si>
    <t>МДК.01.05</t>
  </si>
  <si>
    <t>МДК.01.06</t>
  </si>
  <si>
    <t>МДК.01.07</t>
  </si>
  <si>
    <t>МДК.01.08</t>
  </si>
  <si>
    <t>Русский язык с методикой преподавания</t>
  </si>
  <si>
    <t>Детская литература с практикумом по выразительному чтению</t>
  </si>
  <si>
    <t>Теоретические основы начального курса математики с методикой преподавания</t>
  </si>
  <si>
    <t>Естествознание с методикой преподавания</t>
  </si>
  <si>
    <t>Методика обучения продуктивным видам деятельности с практикумом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</si>
  <si>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</si>
  <si>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</si>
  <si>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</si>
  <si>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</si>
  <si>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(декоративно-прикладная деятельность)</t>
  </si>
  <si>
    <t>Основы организации внеурочной работы (развивающие компьютерные игры)</t>
  </si>
  <si>
    <t>Классное руководство</t>
  </si>
  <si>
    <t>Теоретические и методические основы деятельности классного руководителя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</si>
  <si>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</si>
  <si>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</si>
  <si>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</si>
  <si>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</si>
  <si>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УП.04</t>
  </si>
  <si>
    <t xml:space="preserve">24 нед.  20/4/0     </t>
  </si>
  <si>
    <t>-,-,-,-,ДЗ</t>
  </si>
  <si>
    <t>-,-.ДЗ</t>
  </si>
  <si>
    <t>-,-,-,ДЗ</t>
  </si>
  <si>
    <t>ОП.07</t>
  </si>
  <si>
    <t>Основы проектно-исследовательской деятельности</t>
  </si>
  <si>
    <t>13 нед. 9/4/0</t>
  </si>
  <si>
    <t>16 нед.  13,3/0/2,7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</si>
  <si>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</si>
  <si>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</si>
  <si>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</si>
  <si>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</si>
  <si>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</si>
  <si>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</si>
  <si>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44.02.02 Преподавание в начальных классах</t>
    </r>
    <r>
      <rPr>
        <sz val="12"/>
        <color theme="1"/>
        <rFont val="Times New Roman"/>
        <family val="1"/>
        <charset val="204"/>
      </rPr>
      <t xml:space="preserve"> </t>
    </r>
  </si>
  <si>
    <t>по программе углубленной подготовки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</si>
  <si>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учитель начальных классов</t>
    </r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</si>
  <si>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</si>
  <si>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</si>
  <si>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Дифф. зачетов**</t>
  </si>
  <si>
    <t>Зачетов**</t>
  </si>
  <si>
    <t>**количество зачетов и дифференцированных зачетов указано с учетом физической культуры</t>
  </si>
  <si>
    <t>ОП.08</t>
  </si>
  <si>
    <t>Искусство (Мировая художественная культура)</t>
  </si>
  <si>
    <t>на базе среднего общего образования</t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</si>
  <si>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</si>
  <si>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r>
      <t>Профиль получаемого профессионального образования –</t>
    </r>
    <r>
      <rPr>
        <b/>
        <sz val="10"/>
        <color theme="1"/>
        <rFont val="Times New Roman"/>
        <family val="1"/>
        <charset val="204"/>
      </rPr>
      <t xml:space="preserve"> гуманитарный</t>
    </r>
  </si>
  <si>
    <t>23 нед. 14,4/1/7,6</t>
  </si>
  <si>
    <t>17 нед.  13,3/0/3,7</t>
  </si>
  <si>
    <t xml:space="preserve">Правовое обеспечение профессиональной деятельности </t>
  </si>
  <si>
    <t>6нед.</t>
  </si>
  <si>
    <t xml:space="preserve">Основы финансовой грамотности/Основы интеллектуального труда, финансовой грамотности и предпринимательской деятельности
</t>
  </si>
  <si>
    <t>Информатика и информационно-коммуникационные технологии  в профессиональной деятельности/Адаптивные информационные и коммуникационные технологии</t>
  </si>
  <si>
    <t>ОП.09</t>
  </si>
  <si>
    <t>Основы бережливого производства</t>
  </si>
  <si>
    <t>5з/4ДЗ/2Э</t>
  </si>
  <si>
    <t>-/1ДЗ/1Э</t>
  </si>
  <si>
    <t>-/5ДЗ/4Э</t>
  </si>
  <si>
    <t>-/19ДЗ/4Э</t>
  </si>
  <si>
    <t>-/24ДЗ/8Э</t>
  </si>
  <si>
    <t>5з/29ДЗ/11Э</t>
  </si>
  <si>
    <r>
      <t xml:space="preserve">Консультации </t>
    </r>
    <r>
      <rPr>
        <sz val="9"/>
        <color theme="1"/>
        <rFont val="Times New Roman"/>
        <family val="1"/>
        <charset val="204"/>
      </rPr>
      <t xml:space="preserve">4 часа на 1 обучающегося в год </t>
    </r>
  </si>
  <si>
    <t>год поступления - 2022</t>
  </si>
  <si>
    <t>год выпуска -  2025</t>
  </si>
  <si>
    <r>
      <t xml:space="preserve">I курс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</si>
  <si>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 курс   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</si>
  <si>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III курс                 </t>
    </r>
    <r>
      <rPr>
        <sz val="8"/>
        <color theme="1"/>
        <rFont val="Times New Roman"/>
        <family val="1"/>
        <charset val="204"/>
      </rPr>
      <t>2024-2025 уч.год</t>
    </r>
  </si>
  <si>
    <t>Выполнение дипломной работы с 18.05.2025г. по 14.06.2025г. (всего 4 нед.)</t>
  </si>
  <si>
    <t>Защита дипломной работы с 15.06.2025г. по 28.06.2025г. (всего 2 нед.)</t>
  </si>
  <si>
    <t>для группы ПНК 13</t>
  </si>
  <si>
    <t>276 (204+72)</t>
  </si>
  <si>
    <t>132 (96+36)</t>
  </si>
  <si>
    <t>174 (102+72)</t>
  </si>
  <si>
    <t>Зам.директора (по учебной работе)                                       С.А. Глотова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</si>
</sst>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5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6" fillId="5" borderId="0" xfId="0" applyFont="1" applyFill="1"/>
    <xf numFmtId="0" fontId="0" fillId="0" borderId="0" xfId="0" applyFill="1" applyBorder="1"/>
    <xf numFmtId="0" fontId="1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tabSelected="1" view="pageBreakPreview" topLeftCell="A74" zoomScale="120" zoomScaleNormal="110" zoomScaleSheetLayoutView="120" workbookViewId="0">
      <selection activeCell="P81" sqref="P81"/>
    </sheetView>
  </sheetViews>
  <sheetFormatPr defaultRowHeight="15" x14ac:dyDescent="0.25"/>
  <cols>
    <col min="1" max="1" width="9.7109375" style="5" customWidth="1"/>
    <col min="2" max="2" width="41.85546875" customWidth="1"/>
    <col min="3" max="3" width="13" style="12" customWidth="1"/>
    <col min="4" max="4" width="5.7109375" customWidth="1"/>
    <col min="5" max="5" width="6.28515625" customWidth="1"/>
    <col min="6" max="6" width="5.42578125" customWidth="1"/>
    <col min="7" max="7" width="7.7109375" customWidth="1"/>
    <col min="8" max="9" width="6.140625" customWidth="1"/>
    <col min="10" max="10" width="5.7109375" customWidth="1"/>
    <col min="11" max="11" width="6.28515625" customWidth="1"/>
    <col min="12" max="12" width="7" customWidth="1"/>
    <col min="13" max="13" width="6.42578125" customWidth="1"/>
    <col min="14" max="14" width="7.140625" customWidth="1"/>
  </cols>
  <sheetData>
    <row r="1" spans="1:16" x14ac:dyDescent="0.25">
      <c r="A1" s="76" t="s">
        <v>171</v>
      </c>
      <c r="B1" s="76"/>
      <c r="I1" s="74"/>
      <c r="J1" s="74"/>
      <c r="K1" s="74"/>
      <c r="L1" s="74"/>
      <c r="M1" s="74"/>
      <c r="N1" s="5"/>
      <c r="O1" s="5"/>
    </row>
    <row r="2" spans="1:16" x14ac:dyDescent="0.25">
      <c r="A2" s="76" t="s">
        <v>172</v>
      </c>
      <c r="B2" s="76"/>
      <c r="I2" s="74"/>
      <c r="J2" s="74"/>
      <c r="K2" s="74"/>
      <c r="L2" s="74"/>
      <c r="M2" s="74"/>
      <c r="N2" s="74"/>
      <c r="O2" s="5"/>
    </row>
    <row r="3" spans="1:16" x14ac:dyDescent="0.25">
      <c r="I3" s="74"/>
      <c r="J3" s="74"/>
      <c r="K3" s="74"/>
      <c r="L3" s="74"/>
      <c r="M3" s="74"/>
      <c r="N3" s="74"/>
      <c r="O3" s="74"/>
    </row>
    <row r="4" spans="1:16" x14ac:dyDescent="0.25">
      <c r="I4" s="74"/>
      <c r="J4" s="74"/>
      <c r="K4" s="74"/>
      <c r="L4" s="74"/>
      <c r="M4" s="74"/>
      <c r="N4" s="74"/>
      <c r="O4" s="74"/>
    </row>
    <row r="5" spans="1:16" ht="9" customHeight="1" x14ac:dyDescent="0.25"/>
    <row r="6" spans="1:16" ht="15.75" x14ac:dyDescent="0.25">
      <c r="B6" s="75" t="s">
        <v>137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6" ht="15.75" x14ac:dyDescent="0.25">
      <c r="B7" s="54" t="s">
        <v>138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6" ht="15.75" x14ac:dyDescent="0.25">
      <c r="B8" s="54" t="s">
        <v>139</v>
      </c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6" ht="15.75" x14ac:dyDescent="0.25">
      <c r="B9" s="54" t="s">
        <v>140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6" ht="15.75" x14ac:dyDescent="0.25">
      <c r="B10" s="54" t="s">
        <v>141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6" ht="15.75" x14ac:dyDescent="0.25">
      <c r="B11" s="54" t="s">
        <v>142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6" ht="15.75" x14ac:dyDescent="0.25">
      <c r="B12" s="54" t="s">
        <v>143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6" ht="15.75" x14ac:dyDescent="0.25">
      <c r="B13" s="54" t="s">
        <v>144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6" ht="13.5" customHeight="1" x14ac:dyDescent="0.25">
      <c r="B14" s="77" t="s">
        <v>178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6" x14ac:dyDescent="0.25">
      <c r="G15" s="55" t="s">
        <v>145</v>
      </c>
      <c r="H15" s="55"/>
      <c r="I15" s="55"/>
      <c r="J15" s="55"/>
      <c r="K15" s="55"/>
      <c r="L15" s="55"/>
      <c r="M15" s="55"/>
      <c r="N15" s="55"/>
      <c r="O15" s="5"/>
      <c r="P15" s="5"/>
    </row>
    <row r="16" spans="1:16" x14ac:dyDescent="0.25">
      <c r="G16" s="55" t="s">
        <v>146</v>
      </c>
      <c r="H16" s="55"/>
      <c r="I16" s="55"/>
      <c r="J16" s="55"/>
      <c r="K16" s="55"/>
      <c r="L16" s="55"/>
      <c r="M16" s="55"/>
      <c r="N16" s="55"/>
      <c r="O16" s="5"/>
      <c r="P16" s="5"/>
    </row>
    <row r="17" spans="1:16" x14ac:dyDescent="0.25">
      <c r="G17" s="55" t="s">
        <v>154</v>
      </c>
      <c r="H17" s="55"/>
      <c r="I17" s="55"/>
      <c r="J17" s="55"/>
      <c r="K17" s="55"/>
      <c r="L17" s="55"/>
      <c r="M17" s="55"/>
      <c r="N17" s="55"/>
      <c r="O17" s="5"/>
      <c r="P17" s="5"/>
    </row>
    <row r="18" spans="1:16" ht="15.75" customHeight="1" x14ac:dyDescent="0.25">
      <c r="G18" s="62" t="s">
        <v>153</v>
      </c>
      <c r="H18" s="62"/>
      <c r="I18" s="62"/>
      <c r="J18" s="62"/>
      <c r="K18" s="62"/>
      <c r="L18" s="62"/>
      <c r="M18" s="62"/>
      <c r="N18" s="62"/>
      <c r="O18" s="5"/>
      <c r="P18" s="5"/>
    </row>
    <row r="19" spans="1:16" ht="24.75" customHeight="1" x14ac:dyDescent="0.25">
      <c r="G19" s="66" t="s">
        <v>155</v>
      </c>
      <c r="H19" s="66"/>
      <c r="I19" s="66"/>
      <c r="J19" s="66"/>
      <c r="K19" s="66"/>
      <c r="L19" s="66"/>
      <c r="M19" s="66"/>
      <c r="N19" s="66"/>
      <c r="O19" s="24"/>
      <c r="P19" s="24"/>
    </row>
    <row r="20" spans="1:16" ht="24.75" customHeight="1" x14ac:dyDescent="0.25">
      <c r="A20" s="67" t="s">
        <v>0</v>
      </c>
      <c r="B20" s="68" t="s">
        <v>1</v>
      </c>
      <c r="C20" s="71" t="s">
        <v>2</v>
      </c>
      <c r="D20" s="58" t="s">
        <v>3</v>
      </c>
      <c r="E20" s="58"/>
      <c r="F20" s="58"/>
      <c r="G20" s="58"/>
      <c r="H20" s="58"/>
      <c r="I20" s="58" t="s">
        <v>66</v>
      </c>
      <c r="J20" s="58"/>
      <c r="K20" s="58"/>
      <c r="L20" s="58"/>
      <c r="M20" s="58"/>
      <c r="N20" s="58"/>
    </row>
    <row r="21" spans="1:16" ht="15.75" hidden="1" customHeight="1" thickBot="1" x14ac:dyDescent="0.25">
      <c r="A21" s="67"/>
      <c r="B21" s="69"/>
      <c r="C21" s="72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6" ht="15.75" hidden="1" customHeight="1" thickBot="1" x14ac:dyDescent="0.25">
      <c r="A22" s="67"/>
      <c r="B22" s="69"/>
      <c r="C22" s="72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6" ht="45.75" customHeight="1" x14ac:dyDescent="0.25">
      <c r="A23" s="67"/>
      <c r="B23" s="69"/>
      <c r="C23" s="72"/>
      <c r="D23" s="59" t="s">
        <v>4</v>
      </c>
      <c r="E23" s="59" t="s">
        <v>5</v>
      </c>
      <c r="F23" s="58" t="s">
        <v>6</v>
      </c>
      <c r="G23" s="58"/>
      <c r="H23" s="58"/>
      <c r="I23" s="60" t="s">
        <v>173</v>
      </c>
      <c r="J23" s="61"/>
      <c r="K23" s="60" t="s">
        <v>174</v>
      </c>
      <c r="L23" s="61"/>
      <c r="M23" s="60" t="s">
        <v>175</v>
      </c>
      <c r="N23" s="61"/>
    </row>
    <row r="24" spans="1:16" ht="15" customHeight="1" x14ac:dyDescent="0.25">
      <c r="A24" s="67"/>
      <c r="B24" s="69"/>
      <c r="C24" s="72"/>
      <c r="D24" s="59"/>
      <c r="E24" s="59"/>
      <c r="F24" s="59" t="s">
        <v>11</v>
      </c>
      <c r="G24" s="60" t="s">
        <v>12</v>
      </c>
      <c r="H24" s="61"/>
      <c r="I24" s="1" t="s">
        <v>13</v>
      </c>
      <c r="J24" s="1" t="s">
        <v>14</v>
      </c>
      <c r="K24" s="1" t="s">
        <v>15</v>
      </c>
      <c r="L24" s="1" t="s">
        <v>16</v>
      </c>
      <c r="M24" s="1" t="s">
        <v>17</v>
      </c>
      <c r="N24" s="1" t="s">
        <v>18</v>
      </c>
    </row>
    <row r="25" spans="1:16" ht="54" customHeight="1" x14ac:dyDescent="0.25">
      <c r="A25" s="67"/>
      <c r="B25" s="70"/>
      <c r="C25" s="73"/>
      <c r="D25" s="59"/>
      <c r="E25" s="59"/>
      <c r="F25" s="59"/>
      <c r="G25" s="2" t="s">
        <v>19</v>
      </c>
      <c r="H25" s="2" t="s">
        <v>20</v>
      </c>
      <c r="I25" s="1" t="s">
        <v>75</v>
      </c>
      <c r="J25" s="1" t="s">
        <v>129</v>
      </c>
      <c r="K25" s="1" t="s">
        <v>136</v>
      </c>
      <c r="L25" s="1" t="s">
        <v>156</v>
      </c>
      <c r="M25" s="1" t="s">
        <v>157</v>
      </c>
      <c r="N25" s="1" t="s">
        <v>135</v>
      </c>
    </row>
    <row r="26" spans="1:16" s="3" customFormat="1" x14ac:dyDescent="0.25">
      <c r="A26" s="11">
        <v>1</v>
      </c>
      <c r="B26" s="11">
        <v>2</v>
      </c>
      <c r="C26" s="26">
        <v>3</v>
      </c>
      <c r="D26" s="11">
        <v>4</v>
      </c>
      <c r="E26" s="11">
        <v>5</v>
      </c>
      <c r="F26" s="11">
        <v>6</v>
      </c>
      <c r="G26" s="11">
        <v>8</v>
      </c>
      <c r="H26" s="11">
        <v>9</v>
      </c>
      <c r="I26" s="11">
        <v>12</v>
      </c>
      <c r="J26" s="11">
        <v>13</v>
      </c>
      <c r="K26" s="11">
        <v>14</v>
      </c>
      <c r="L26" s="11">
        <v>15</v>
      </c>
      <c r="M26" s="11">
        <v>16</v>
      </c>
      <c r="N26" s="11">
        <v>17</v>
      </c>
    </row>
    <row r="27" spans="1:16" s="5" customFormat="1" ht="30.75" customHeight="1" x14ac:dyDescent="0.2">
      <c r="A27" s="4" t="s">
        <v>21</v>
      </c>
      <c r="B27" s="27" t="s">
        <v>22</v>
      </c>
      <c r="C27" s="28" t="s">
        <v>164</v>
      </c>
      <c r="D27" s="29">
        <f>SUM(D28:D33)</f>
        <v>852</v>
      </c>
      <c r="E27" s="29">
        <f t="shared" ref="E27:N27" si="0">SUM(E28:E33)</f>
        <v>284</v>
      </c>
      <c r="F27" s="29">
        <f t="shared" si="0"/>
        <v>568</v>
      </c>
      <c r="G27" s="29">
        <f t="shared" si="0"/>
        <v>444</v>
      </c>
      <c r="H27" s="29">
        <f t="shared" si="0"/>
        <v>0</v>
      </c>
      <c r="I27" s="29">
        <f t="shared" si="0"/>
        <v>196</v>
      </c>
      <c r="J27" s="29">
        <f t="shared" si="0"/>
        <v>80</v>
      </c>
      <c r="K27" s="29">
        <f t="shared" si="0"/>
        <v>112</v>
      </c>
      <c r="L27" s="29">
        <f t="shared" si="0"/>
        <v>80</v>
      </c>
      <c r="M27" s="29">
        <f t="shared" si="0"/>
        <v>64</v>
      </c>
      <c r="N27" s="29">
        <f t="shared" si="0"/>
        <v>36</v>
      </c>
    </row>
    <row r="28" spans="1:16" s="5" customFormat="1" ht="12" x14ac:dyDescent="0.2">
      <c r="A28" s="16" t="s">
        <v>23</v>
      </c>
      <c r="B28" s="30" t="s">
        <v>24</v>
      </c>
      <c r="C28" s="26" t="s">
        <v>93</v>
      </c>
      <c r="D28" s="11">
        <f>SUM(E28:F28)</f>
        <v>60</v>
      </c>
      <c r="E28" s="11">
        <v>12</v>
      </c>
      <c r="F28" s="11">
        <f t="shared" ref="F28:F33" si="1">SUM(I28:N28)</f>
        <v>48</v>
      </c>
      <c r="G28" s="11">
        <v>8</v>
      </c>
      <c r="H28" s="16"/>
      <c r="I28" s="16"/>
      <c r="J28" s="16"/>
      <c r="K28" s="16">
        <v>48</v>
      </c>
      <c r="L28" s="16"/>
      <c r="M28" s="16"/>
      <c r="N28" s="16"/>
    </row>
    <row r="29" spans="1:16" s="5" customFormat="1" ht="12" x14ac:dyDescent="0.2">
      <c r="A29" s="16" t="s">
        <v>25</v>
      </c>
      <c r="B29" s="30" t="s">
        <v>90</v>
      </c>
      <c r="C29" s="26" t="s">
        <v>93</v>
      </c>
      <c r="D29" s="11">
        <f t="shared" ref="D29:D33" si="2">SUM(E29:F29)</f>
        <v>72</v>
      </c>
      <c r="E29" s="11">
        <v>24</v>
      </c>
      <c r="F29" s="11">
        <f t="shared" si="1"/>
        <v>48</v>
      </c>
      <c r="G29" s="11">
        <v>24</v>
      </c>
      <c r="H29" s="16"/>
      <c r="I29" s="16">
        <v>48</v>
      </c>
      <c r="J29" s="16"/>
      <c r="K29" s="16"/>
      <c r="L29" s="16"/>
      <c r="M29" s="16"/>
      <c r="N29" s="16"/>
    </row>
    <row r="30" spans="1:16" s="5" customFormat="1" ht="12" x14ac:dyDescent="0.2">
      <c r="A30" s="16" t="s">
        <v>26</v>
      </c>
      <c r="B30" s="30" t="s">
        <v>27</v>
      </c>
      <c r="C30" s="26" t="s">
        <v>94</v>
      </c>
      <c r="D30" s="11">
        <f t="shared" si="2"/>
        <v>60</v>
      </c>
      <c r="E30" s="11">
        <v>12</v>
      </c>
      <c r="F30" s="11">
        <f t="shared" si="1"/>
        <v>48</v>
      </c>
      <c r="G30" s="11">
        <v>8</v>
      </c>
      <c r="H30" s="16"/>
      <c r="I30" s="16">
        <v>48</v>
      </c>
      <c r="J30" s="16"/>
      <c r="K30" s="16"/>
      <c r="L30" s="16"/>
      <c r="M30" s="16"/>
      <c r="N30" s="16"/>
    </row>
    <row r="31" spans="1:16" s="5" customFormat="1" ht="12" x14ac:dyDescent="0.2">
      <c r="A31" s="16" t="s">
        <v>28</v>
      </c>
      <c r="B31" s="30" t="s">
        <v>29</v>
      </c>
      <c r="C31" s="26" t="s">
        <v>87</v>
      </c>
      <c r="D31" s="11">
        <f t="shared" si="2"/>
        <v>218</v>
      </c>
      <c r="E31" s="11">
        <v>24</v>
      </c>
      <c r="F31" s="11">
        <f t="shared" si="1"/>
        <v>194</v>
      </c>
      <c r="G31" s="11">
        <v>194</v>
      </c>
      <c r="H31" s="16"/>
      <c r="I31" s="16">
        <v>32</v>
      </c>
      <c r="J31" s="16">
        <v>40</v>
      </c>
      <c r="K31" s="16">
        <v>32</v>
      </c>
      <c r="L31" s="16">
        <v>40</v>
      </c>
      <c r="M31" s="16">
        <v>32</v>
      </c>
      <c r="N31" s="16">
        <v>18</v>
      </c>
    </row>
    <row r="32" spans="1:16" s="5" customFormat="1" ht="12" x14ac:dyDescent="0.2">
      <c r="A32" s="16" t="s">
        <v>79</v>
      </c>
      <c r="B32" s="30" t="s">
        <v>30</v>
      </c>
      <c r="C32" s="26" t="s">
        <v>88</v>
      </c>
      <c r="D32" s="11">
        <f t="shared" si="2"/>
        <v>388</v>
      </c>
      <c r="E32" s="11">
        <v>194</v>
      </c>
      <c r="F32" s="11">
        <f t="shared" si="1"/>
        <v>194</v>
      </c>
      <c r="G32" s="11">
        <v>192</v>
      </c>
      <c r="H32" s="16"/>
      <c r="I32" s="16">
        <v>32</v>
      </c>
      <c r="J32" s="16">
        <v>40</v>
      </c>
      <c r="K32" s="16">
        <v>32</v>
      </c>
      <c r="L32" s="16">
        <v>40</v>
      </c>
      <c r="M32" s="16">
        <v>32</v>
      </c>
      <c r="N32" s="16">
        <v>18</v>
      </c>
    </row>
    <row r="33" spans="1:14" s="5" customFormat="1" ht="39" customHeight="1" x14ac:dyDescent="0.2">
      <c r="A33" s="20" t="s">
        <v>91</v>
      </c>
      <c r="B33" s="31" t="s">
        <v>160</v>
      </c>
      <c r="C33" s="26" t="s">
        <v>94</v>
      </c>
      <c r="D33" s="11">
        <f t="shared" si="2"/>
        <v>54</v>
      </c>
      <c r="E33" s="11">
        <v>18</v>
      </c>
      <c r="F33" s="11">
        <f t="shared" si="1"/>
        <v>36</v>
      </c>
      <c r="G33" s="11">
        <v>18</v>
      </c>
      <c r="H33" s="16"/>
      <c r="I33" s="16">
        <v>36</v>
      </c>
      <c r="J33" s="16"/>
      <c r="K33" s="16"/>
      <c r="L33" s="16"/>
      <c r="M33" s="16"/>
      <c r="N33" s="16"/>
    </row>
    <row r="34" spans="1:14" s="5" customFormat="1" ht="28.5" customHeight="1" x14ac:dyDescent="0.2">
      <c r="A34" s="17" t="s">
        <v>31</v>
      </c>
      <c r="B34" s="32" t="s">
        <v>32</v>
      </c>
      <c r="C34" s="33" t="s">
        <v>165</v>
      </c>
      <c r="D34" s="4">
        <f t="shared" ref="D34:N34" si="3">SUM(D35:D36)</f>
        <v>186</v>
      </c>
      <c r="E34" s="4">
        <f t="shared" si="3"/>
        <v>62</v>
      </c>
      <c r="F34" s="4">
        <f t="shared" si="3"/>
        <v>124</v>
      </c>
      <c r="G34" s="4">
        <f t="shared" si="3"/>
        <v>93</v>
      </c>
      <c r="H34" s="4">
        <f t="shared" si="3"/>
        <v>0</v>
      </c>
      <c r="I34" s="4">
        <f t="shared" si="3"/>
        <v>0</v>
      </c>
      <c r="J34" s="4">
        <f t="shared" si="3"/>
        <v>92</v>
      </c>
      <c r="K34" s="4">
        <f t="shared" si="3"/>
        <v>32</v>
      </c>
      <c r="L34" s="4">
        <f t="shared" si="3"/>
        <v>0</v>
      </c>
      <c r="M34" s="4">
        <f t="shared" si="3"/>
        <v>0</v>
      </c>
      <c r="N34" s="4">
        <f t="shared" si="3"/>
        <v>0</v>
      </c>
    </row>
    <row r="35" spans="1:14" s="5" customFormat="1" ht="12" x14ac:dyDescent="0.2">
      <c r="A35" s="16" t="s">
        <v>33</v>
      </c>
      <c r="B35" s="30" t="s">
        <v>97</v>
      </c>
      <c r="C35" s="26" t="s">
        <v>94</v>
      </c>
      <c r="D35" s="11">
        <f>SUM(E35:F35)</f>
        <v>75</v>
      </c>
      <c r="E35" s="11">
        <v>25</v>
      </c>
      <c r="F35" s="11">
        <f>SUM(I35:N35)</f>
        <v>50</v>
      </c>
      <c r="G35" s="11">
        <v>27</v>
      </c>
      <c r="H35" s="16"/>
      <c r="I35" s="16"/>
      <c r="J35" s="16">
        <v>50</v>
      </c>
      <c r="K35" s="16"/>
      <c r="L35" s="16"/>
      <c r="M35" s="16"/>
      <c r="N35" s="16"/>
    </row>
    <row r="36" spans="1:14" s="5" customFormat="1" ht="51" customHeight="1" x14ac:dyDescent="0.2">
      <c r="A36" s="16" t="s">
        <v>34</v>
      </c>
      <c r="B36" s="30" t="s">
        <v>161</v>
      </c>
      <c r="C36" s="26" t="s">
        <v>86</v>
      </c>
      <c r="D36" s="11">
        <f>SUM(E36:F36)</f>
        <v>111</v>
      </c>
      <c r="E36" s="11">
        <v>37</v>
      </c>
      <c r="F36" s="11">
        <f>SUM(I36:N36)</f>
        <v>74</v>
      </c>
      <c r="G36" s="11">
        <v>66</v>
      </c>
      <c r="H36" s="16"/>
      <c r="I36" s="16"/>
      <c r="J36" s="16">
        <v>42</v>
      </c>
      <c r="K36" s="16">
        <v>32</v>
      </c>
      <c r="L36" s="16"/>
      <c r="M36" s="16"/>
      <c r="N36" s="16"/>
    </row>
    <row r="37" spans="1:14" s="5" customFormat="1" ht="15.75" customHeight="1" x14ac:dyDescent="0.2">
      <c r="A37" s="17" t="s">
        <v>35</v>
      </c>
      <c r="B37" s="32" t="s">
        <v>36</v>
      </c>
      <c r="C37" s="33" t="s">
        <v>168</v>
      </c>
      <c r="D37" s="4">
        <f t="shared" ref="D37:N37" si="4">SUM(D48+D38)</f>
        <v>4434</v>
      </c>
      <c r="E37" s="4">
        <f t="shared" si="4"/>
        <v>1202</v>
      </c>
      <c r="F37" s="4">
        <f>SUM(F48+F38)</f>
        <v>3232</v>
      </c>
      <c r="G37" s="4">
        <f t="shared" si="4"/>
        <v>977</v>
      </c>
      <c r="H37" s="4">
        <f t="shared" si="4"/>
        <v>20</v>
      </c>
      <c r="I37" s="4">
        <f t="shared" si="4"/>
        <v>380</v>
      </c>
      <c r="J37" s="4">
        <f t="shared" si="4"/>
        <v>692</v>
      </c>
      <c r="K37" s="4">
        <f t="shared" si="4"/>
        <v>432</v>
      </c>
      <c r="L37" s="4">
        <f t="shared" si="4"/>
        <v>748</v>
      </c>
      <c r="M37" s="4">
        <f t="shared" si="4"/>
        <v>548</v>
      </c>
      <c r="N37" s="4">
        <f t="shared" si="4"/>
        <v>432</v>
      </c>
    </row>
    <row r="38" spans="1:14" s="5" customFormat="1" ht="18" customHeight="1" x14ac:dyDescent="0.2">
      <c r="A38" s="19" t="s">
        <v>37</v>
      </c>
      <c r="B38" s="34" t="s">
        <v>38</v>
      </c>
      <c r="C38" s="35" t="s">
        <v>166</v>
      </c>
      <c r="D38" s="19">
        <f>SUM(D39:D47)</f>
        <v>926</v>
      </c>
      <c r="E38" s="19">
        <f t="shared" ref="E38:N38" si="5">SUM(E39:E47)</f>
        <v>309</v>
      </c>
      <c r="F38" s="19">
        <f>SUM(F39:F47)</f>
        <v>617</v>
      </c>
      <c r="G38" s="19">
        <f t="shared" si="5"/>
        <v>164</v>
      </c>
      <c r="H38" s="19">
        <f t="shared" si="5"/>
        <v>20</v>
      </c>
      <c r="I38" s="19">
        <f t="shared" si="5"/>
        <v>218</v>
      </c>
      <c r="J38" s="19">
        <f t="shared" si="5"/>
        <v>208</v>
      </c>
      <c r="K38" s="19">
        <f t="shared" si="5"/>
        <v>0</v>
      </c>
      <c r="L38" s="19">
        <f t="shared" si="5"/>
        <v>0</v>
      </c>
      <c r="M38" s="19">
        <f t="shared" si="5"/>
        <v>119</v>
      </c>
      <c r="N38" s="19">
        <f t="shared" si="5"/>
        <v>72</v>
      </c>
    </row>
    <row r="39" spans="1:14" s="5" customFormat="1" ht="12" x14ac:dyDescent="0.2">
      <c r="A39" s="16" t="s">
        <v>39</v>
      </c>
      <c r="B39" s="30" t="s">
        <v>98</v>
      </c>
      <c r="C39" s="26" t="s">
        <v>84</v>
      </c>
      <c r="D39" s="11">
        <f>SUM(E39:F39)</f>
        <v>177</v>
      </c>
      <c r="E39" s="11">
        <v>59</v>
      </c>
      <c r="F39" s="11">
        <f>SUM(I39:N39)</f>
        <v>118</v>
      </c>
      <c r="G39" s="16">
        <v>30</v>
      </c>
      <c r="H39" s="16">
        <v>20</v>
      </c>
      <c r="I39" s="16">
        <v>48</v>
      </c>
      <c r="J39" s="16">
        <v>70</v>
      </c>
      <c r="K39" s="16"/>
      <c r="L39" s="16"/>
      <c r="M39" s="16"/>
      <c r="N39" s="16"/>
    </row>
    <row r="40" spans="1:14" s="5" customFormat="1" ht="12" x14ac:dyDescent="0.2">
      <c r="A40" s="16" t="s">
        <v>40</v>
      </c>
      <c r="B40" s="30" t="s">
        <v>99</v>
      </c>
      <c r="C40" s="26" t="s">
        <v>86</v>
      </c>
      <c r="D40" s="11">
        <f t="shared" ref="D40:D43" si="6">SUM(E40:F40)</f>
        <v>138</v>
      </c>
      <c r="E40" s="11">
        <v>46</v>
      </c>
      <c r="F40" s="11">
        <f t="shared" ref="F40:F47" si="7">SUM(I40:N40)</f>
        <v>92</v>
      </c>
      <c r="G40" s="16">
        <v>30</v>
      </c>
      <c r="H40" s="16"/>
      <c r="I40" s="16">
        <v>32</v>
      </c>
      <c r="J40" s="16">
        <v>60</v>
      </c>
      <c r="K40" s="16"/>
      <c r="L40" s="16"/>
      <c r="M40" s="16"/>
      <c r="N40" s="16"/>
    </row>
    <row r="41" spans="1:14" s="5" customFormat="1" ht="12" x14ac:dyDescent="0.2">
      <c r="A41" s="16" t="s">
        <v>41</v>
      </c>
      <c r="B41" s="30" t="s">
        <v>100</v>
      </c>
      <c r="C41" s="26" t="s">
        <v>93</v>
      </c>
      <c r="D41" s="11">
        <f t="shared" si="6"/>
        <v>110</v>
      </c>
      <c r="E41" s="11">
        <v>37</v>
      </c>
      <c r="F41" s="11">
        <f t="shared" si="7"/>
        <v>73</v>
      </c>
      <c r="G41" s="16">
        <v>10</v>
      </c>
      <c r="H41" s="16"/>
      <c r="I41" s="16">
        <v>53</v>
      </c>
      <c r="J41" s="16">
        <v>20</v>
      </c>
      <c r="K41" s="16"/>
      <c r="L41" s="16"/>
      <c r="M41" s="16"/>
      <c r="N41" s="16"/>
    </row>
    <row r="42" spans="1:14" s="5" customFormat="1" ht="24" x14ac:dyDescent="0.2">
      <c r="A42" s="16" t="s">
        <v>42</v>
      </c>
      <c r="B42" s="30" t="s">
        <v>158</v>
      </c>
      <c r="C42" s="26" t="s">
        <v>86</v>
      </c>
      <c r="D42" s="11">
        <f t="shared" si="6"/>
        <v>156</v>
      </c>
      <c r="E42" s="11">
        <v>52</v>
      </c>
      <c r="F42" s="11">
        <f t="shared" si="7"/>
        <v>104</v>
      </c>
      <c r="G42" s="11">
        <v>22</v>
      </c>
      <c r="H42" s="16"/>
      <c r="I42" s="16"/>
      <c r="J42" s="16"/>
      <c r="K42" s="16"/>
      <c r="L42" s="16"/>
      <c r="M42" s="16">
        <v>68</v>
      </c>
      <c r="N42" s="16">
        <v>36</v>
      </c>
    </row>
    <row r="43" spans="1:14" s="5" customFormat="1" ht="12" x14ac:dyDescent="0.2">
      <c r="A43" s="16" t="s">
        <v>43</v>
      </c>
      <c r="B43" s="30" t="s">
        <v>44</v>
      </c>
      <c r="C43" s="26" t="s">
        <v>84</v>
      </c>
      <c r="D43" s="11">
        <f t="shared" si="6"/>
        <v>102</v>
      </c>
      <c r="E43" s="11">
        <v>34</v>
      </c>
      <c r="F43" s="11">
        <f t="shared" si="7"/>
        <v>68</v>
      </c>
      <c r="G43" s="11">
        <v>22</v>
      </c>
      <c r="H43" s="16"/>
      <c r="I43" s="16">
        <v>32</v>
      </c>
      <c r="J43" s="16">
        <v>36</v>
      </c>
      <c r="K43" s="16"/>
      <c r="L43" s="16"/>
      <c r="M43" s="16"/>
      <c r="N43" s="16"/>
    </row>
    <row r="44" spans="1:14" s="5" customFormat="1" ht="12" x14ac:dyDescent="0.2">
      <c r="A44" s="20" t="s">
        <v>45</v>
      </c>
      <c r="B44" s="36" t="s">
        <v>101</v>
      </c>
      <c r="C44" s="26" t="s">
        <v>94</v>
      </c>
      <c r="D44" s="11">
        <f t="shared" ref="D44" si="8">SUM(E44:F44)</f>
        <v>54</v>
      </c>
      <c r="E44" s="11">
        <v>18</v>
      </c>
      <c r="F44" s="11">
        <f t="shared" si="7"/>
        <v>36</v>
      </c>
      <c r="G44" s="11">
        <v>12</v>
      </c>
      <c r="H44" s="16"/>
      <c r="I44" s="16">
        <v>36</v>
      </c>
      <c r="J44" s="16"/>
      <c r="K44" s="16"/>
      <c r="L44" s="16"/>
      <c r="M44" s="16"/>
      <c r="N44" s="16"/>
    </row>
    <row r="45" spans="1:14" s="5" customFormat="1" ht="12" x14ac:dyDescent="0.2">
      <c r="A45" s="20" t="s">
        <v>133</v>
      </c>
      <c r="B45" s="36" t="s">
        <v>134</v>
      </c>
      <c r="C45" s="26" t="s">
        <v>94</v>
      </c>
      <c r="D45" s="11">
        <f>SUM(E45:F45)</f>
        <v>77</v>
      </c>
      <c r="E45" s="11">
        <v>26</v>
      </c>
      <c r="F45" s="11">
        <f t="shared" si="7"/>
        <v>51</v>
      </c>
      <c r="G45" s="11">
        <v>12</v>
      </c>
      <c r="H45" s="16"/>
      <c r="I45" s="16"/>
      <c r="J45" s="16"/>
      <c r="K45" s="16"/>
      <c r="L45" s="16"/>
      <c r="M45" s="16">
        <v>51</v>
      </c>
      <c r="N45" s="16"/>
    </row>
    <row r="46" spans="1:14" s="22" customFormat="1" ht="16.5" customHeight="1" x14ac:dyDescent="0.2">
      <c r="A46" s="20" t="s">
        <v>151</v>
      </c>
      <c r="B46" s="36" t="s">
        <v>152</v>
      </c>
      <c r="C46" s="37" t="s">
        <v>84</v>
      </c>
      <c r="D46" s="16">
        <f>SUM(E46:F46)</f>
        <v>58</v>
      </c>
      <c r="E46" s="16">
        <v>19</v>
      </c>
      <c r="F46" s="11">
        <f t="shared" si="7"/>
        <v>39</v>
      </c>
      <c r="G46" s="16">
        <v>14</v>
      </c>
      <c r="H46" s="16"/>
      <c r="I46" s="16">
        <v>17</v>
      </c>
      <c r="J46" s="16">
        <v>22</v>
      </c>
      <c r="K46" s="16"/>
      <c r="L46" s="16"/>
      <c r="M46" s="16"/>
      <c r="N46" s="16"/>
    </row>
    <row r="47" spans="1:14" s="22" customFormat="1" ht="13.5" customHeight="1" x14ac:dyDescent="0.2">
      <c r="A47" s="20" t="s">
        <v>162</v>
      </c>
      <c r="B47" s="36" t="s">
        <v>163</v>
      </c>
      <c r="C47" s="37" t="s">
        <v>93</v>
      </c>
      <c r="D47" s="16">
        <f>E47+F47</f>
        <v>54</v>
      </c>
      <c r="E47" s="16">
        <f>F47/2</f>
        <v>18</v>
      </c>
      <c r="F47" s="11">
        <f t="shared" si="7"/>
        <v>36</v>
      </c>
      <c r="G47" s="16">
        <v>12</v>
      </c>
      <c r="H47" s="16"/>
      <c r="I47" s="16"/>
      <c r="J47" s="16"/>
      <c r="K47" s="16"/>
      <c r="L47" s="16"/>
      <c r="M47" s="16"/>
      <c r="N47" s="16">
        <v>36</v>
      </c>
    </row>
    <row r="48" spans="1:14" s="5" customFormat="1" ht="19.5" customHeight="1" x14ac:dyDescent="0.2">
      <c r="A48" s="19" t="s">
        <v>46</v>
      </c>
      <c r="B48" s="34" t="s">
        <v>47</v>
      </c>
      <c r="C48" s="35" t="s">
        <v>167</v>
      </c>
      <c r="D48" s="19">
        <f t="shared" ref="D48:N48" si="9">SUM(D66+D60+D49+D69)</f>
        <v>3508</v>
      </c>
      <c r="E48" s="19">
        <f t="shared" si="9"/>
        <v>893</v>
      </c>
      <c r="F48" s="19">
        <f t="shared" si="9"/>
        <v>2615</v>
      </c>
      <c r="G48" s="19">
        <f t="shared" si="9"/>
        <v>813</v>
      </c>
      <c r="H48" s="19">
        <f t="shared" si="9"/>
        <v>0</v>
      </c>
      <c r="I48" s="19">
        <f t="shared" si="9"/>
        <v>162</v>
      </c>
      <c r="J48" s="19">
        <f t="shared" si="9"/>
        <v>484</v>
      </c>
      <c r="K48" s="19">
        <f t="shared" si="9"/>
        <v>432</v>
      </c>
      <c r="L48" s="19">
        <f t="shared" si="9"/>
        <v>748</v>
      </c>
      <c r="M48" s="19">
        <f t="shared" si="9"/>
        <v>429</v>
      </c>
      <c r="N48" s="19">
        <f t="shared" si="9"/>
        <v>360</v>
      </c>
    </row>
    <row r="49" spans="1:14" s="5" customFormat="1" ht="24" x14ac:dyDescent="0.2">
      <c r="A49" s="18" t="s">
        <v>48</v>
      </c>
      <c r="B49" s="38" t="s">
        <v>102</v>
      </c>
      <c r="C49" s="39" t="s">
        <v>89</v>
      </c>
      <c r="D49" s="40">
        <f t="shared" ref="D49:L49" si="10">SUM(D50:D59)</f>
        <v>2286</v>
      </c>
      <c r="E49" s="40">
        <f t="shared" si="10"/>
        <v>608</v>
      </c>
      <c r="F49" s="40">
        <f t="shared" si="10"/>
        <v>1678</v>
      </c>
      <c r="G49" s="40">
        <f t="shared" si="10"/>
        <v>537</v>
      </c>
      <c r="H49" s="40">
        <f t="shared" si="10"/>
        <v>0</v>
      </c>
      <c r="I49" s="40">
        <f t="shared" si="10"/>
        <v>162</v>
      </c>
      <c r="J49" s="40">
        <f t="shared" si="10"/>
        <v>368</v>
      </c>
      <c r="K49" s="40">
        <f t="shared" si="10"/>
        <v>232</v>
      </c>
      <c r="L49" s="40">
        <f t="shared" si="10"/>
        <v>305</v>
      </c>
      <c r="M49" s="40">
        <v>377</v>
      </c>
      <c r="N49" s="18">
        <f>SUM(N50:N59)</f>
        <v>234</v>
      </c>
    </row>
    <row r="50" spans="1:14" s="9" customFormat="1" ht="24" x14ac:dyDescent="0.2">
      <c r="A50" s="16" t="s">
        <v>49</v>
      </c>
      <c r="B50" s="30" t="s">
        <v>103</v>
      </c>
      <c r="C50" s="26" t="s">
        <v>132</v>
      </c>
      <c r="D50" s="11">
        <f>SUM(E50:F50)</f>
        <v>259</v>
      </c>
      <c r="E50" s="11">
        <v>86</v>
      </c>
      <c r="F50" s="11">
        <f t="shared" ref="F50:F58" si="11">SUM(I50:N50)</f>
        <v>173</v>
      </c>
      <c r="G50" s="11">
        <v>10</v>
      </c>
      <c r="H50" s="16"/>
      <c r="I50" s="16">
        <v>48</v>
      </c>
      <c r="J50" s="16">
        <v>40</v>
      </c>
      <c r="K50" s="16">
        <v>32</v>
      </c>
      <c r="L50" s="16">
        <v>20</v>
      </c>
      <c r="M50" s="16">
        <v>33</v>
      </c>
      <c r="N50" s="16"/>
    </row>
    <row r="51" spans="1:14" s="9" customFormat="1" ht="12" x14ac:dyDescent="0.2">
      <c r="A51" s="16" t="s">
        <v>104</v>
      </c>
      <c r="B51" s="30" t="s">
        <v>111</v>
      </c>
      <c r="C51" s="26" t="s">
        <v>130</v>
      </c>
      <c r="D51" s="11">
        <f t="shared" ref="D51:D59" si="12">SUM(E51:F51)</f>
        <v>461</v>
      </c>
      <c r="E51" s="11">
        <v>154</v>
      </c>
      <c r="F51" s="11">
        <f t="shared" si="11"/>
        <v>307</v>
      </c>
      <c r="G51" s="16">
        <v>100</v>
      </c>
      <c r="H51" s="16"/>
      <c r="I51" s="16"/>
      <c r="J51" s="16">
        <v>40</v>
      </c>
      <c r="K51" s="16">
        <v>32</v>
      </c>
      <c r="L51" s="16">
        <v>100</v>
      </c>
      <c r="M51" s="16">
        <v>72</v>
      </c>
      <c r="N51" s="16">
        <v>63</v>
      </c>
    </row>
    <row r="52" spans="1:14" s="9" customFormat="1" ht="24" x14ac:dyDescent="0.2">
      <c r="A52" s="16" t="s">
        <v>105</v>
      </c>
      <c r="B52" s="30" t="s">
        <v>112</v>
      </c>
      <c r="C52" s="26" t="s">
        <v>85</v>
      </c>
      <c r="D52" s="11">
        <f t="shared" si="12"/>
        <v>216</v>
      </c>
      <c r="E52" s="11">
        <v>72</v>
      </c>
      <c r="F52" s="11">
        <f t="shared" si="11"/>
        <v>144</v>
      </c>
      <c r="G52" s="11">
        <v>115</v>
      </c>
      <c r="H52" s="16"/>
      <c r="I52" s="16"/>
      <c r="J52" s="16"/>
      <c r="K52" s="16"/>
      <c r="L52" s="16">
        <v>40</v>
      </c>
      <c r="M52" s="16">
        <v>68</v>
      </c>
      <c r="N52" s="16">
        <v>36</v>
      </c>
    </row>
    <row r="53" spans="1:14" s="9" customFormat="1" ht="24" x14ac:dyDescent="0.2">
      <c r="A53" s="16" t="s">
        <v>106</v>
      </c>
      <c r="B53" s="30" t="s">
        <v>113</v>
      </c>
      <c r="C53" s="26" t="s">
        <v>130</v>
      </c>
      <c r="D53" s="11">
        <f t="shared" si="12"/>
        <v>460</v>
      </c>
      <c r="E53" s="11">
        <v>153</v>
      </c>
      <c r="F53" s="11">
        <f t="shared" si="11"/>
        <v>307</v>
      </c>
      <c r="G53" s="11">
        <v>112</v>
      </c>
      <c r="H53" s="16"/>
      <c r="I53" s="16"/>
      <c r="J53" s="16">
        <v>40</v>
      </c>
      <c r="K53" s="16">
        <v>72</v>
      </c>
      <c r="L53" s="16">
        <v>60</v>
      </c>
      <c r="M53" s="16">
        <v>72</v>
      </c>
      <c r="N53" s="16">
        <v>63</v>
      </c>
    </row>
    <row r="54" spans="1:14" s="9" customFormat="1" ht="12" x14ac:dyDescent="0.2">
      <c r="A54" s="16" t="s">
        <v>107</v>
      </c>
      <c r="B54" s="30" t="s">
        <v>114</v>
      </c>
      <c r="C54" s="26" t="s">
        <v>84</v>
      </c>
      <c r="D54" s="11">
        <f t="shared" si="12"/>
        <v>105</v>
      </c>
      <c r="E54" s="11">
        <v>35</v>
      </c>
      <c r="F54" s="11">
        <f t="shared" si="11"/>
        <v>70</v>
      </c>
      <c r="G54" s="11">
        <v>20</v>
      </c>
      <c r="H54" s="16"/>
      <c r="I54" s="16">
        <v>50</v>
      </c>
      <c r="J54" s="16">
        <v>20</v>
      </c>
      <c r="K54" s="16"/>
      <c r="L54" s="16"/>
      <c r="M54" s="16"/>
      <c r="N54" s="16"/>
    </row>
    <row r="55" spans="1:14" s="9" customFormat="1" ht="24" x14ac:dyDescent="0.2">
      <c r="A55" s="16" t="s">
        <v>108</v>
      </c>
      <c r="B55" s="30" t="s">
        <v>115</v>
      </c>
      <c r="C55" s="26" t="s">
        <v>84</v>
      </c>
      <c r="D55" s="11">
        <f t="shared" si="12"/>
        <v>108</v>
      </c>
      <c r="E55" s="11">
        <v>36</v>
      </c>
      <c r="F55" s="11">
        <f t="shared" si="11"/>
        <v>72</v>
      </c>
      <c r="G55" s="11">
        <v>60</v>
      </c>
      <c r="H55" s="16"/>
      <c r="I55" s="16">
        <v>32</v>
      </c>
      <c r="J55" s="16">
        <v>40</v>
      </c>
      <c r="K55" s="16"/>
      <c r="L55" s="16"/>
      <c r="M55" s="16"/>
      <c r="N55" s="16"/>
    </row>
    <row r="56" spans="1:14" s="9" customFormat="1" ht="24" x14ac:dyDescent="0.2">
      <c r="A56" s="16" t="s">
        <v>109</v>
      </c>
      <c r="B56" s="30" t="s">
        <v>116</v>
      </c>
      <c r="C56" s="26" t="s">
        <v>84</v>
      </c>
      <c r="D56" s="11">
        <f t="shared" si="12"/>
        <v>108</v>
      </c>
      <c r="E56" s="11">
        <v>36</v>
      </c>
      <c r="F56" s="11">
        <f t="shared" si="11"/>
        <v>72</v>
      </c>
      <c r="G56" s="11">
        <v>60</v>
      </c>
      <c r="H56" s="16"/>
      <c r="I56" s="16">
        <v>32</v>
      </c>
      <c r="J56" s="16">
        <v>40</v>
      </c>
      <c r="K56" s="16"/>
      <c r="L56" s="16"/>
      <c r="M56" s="16"/>
      <c r="N56" s="16"/>
    </row>
    <row r="57" spans="1:14" s="9" customFormat="1" ht="24" x14ac:dyDescent="0.2">
      <c r="A57" s="16" t="s">
        <v>110</v>
      </c>
      <c r="B57" s="30" t="s">
        <v>117</v>
      </c>
      <c r="C57" s="26" t="s">
        <v>84</v>
      </c>
      <c r="D57" s="11">
        <f t="shared" si="12"/>
        <v>108</v>
      </c>
      <c r="E57" s="11">
        <v>36</v>
      </c>
      <c r="F57" s="11">
        <f t="shared" si="11"/>
        <v>72</v>
      </c>
      <c r="G57" s="11">
        <v>60</v>
      </c>
      <c r="H57" s="16"/>
      <c r="I57" s="16"/>
      <c r="J57" s="16">
        <v>40</v>
      </c>
      <c r="K57" s="16">
        <v>32</v>
      </c>
      <c r="L57" s="16"/>
      <c r="M57" s="16"/>
      <c r="N57" s="16"/>
    </row>
    <row r="58" spans="1:14" s="9" customFormat="1" ht="12" x14ac:dyDescent="0.2">
      <c r="A58" s="16" t="s">
        <v>50</v>
      </c>
      <c r="B58" s="30" t="s">
        <v>51</v>
      </c>
      <c r="C58" s="26" t="s">
        <v>85</v>
      </c>
      <c r="D58" s="11">
        <f t="shared" si="12"/>
        <v>180</v>
      </c>
      <c r="E58" s="11"/>
      <c r="F58" s="11">
        <f t="shared" si="11"/>
        <v>180</v>
      </c>
      <c r="G58" s="11"/>
      <c r="H58" s="16"/>
      <c r="I58" s="16"/>
      <c r="J58" s="16">
        <v>108</v>
      </c>
      <c r="K58" s="16"/>
      <c r="L58" s="16"/>
      <c r="M58" s="16"/>
      <c r="N58" s="16">
        <v>72</v>
      </c>
    </row>
    <row r="59" spans="1:14" s="5" customFormat="1" ht="24" customHeight="1" x14ac:dyDescent="0.2">
      <c r="A59" s="16" t="s">
        <v>52</v>
      </c>
      <c r="B59" s="30" t="s">
        <v>53</v>
      </c>
      <c r="C59" s="26" t="s">
        <v>85</v>
      </c>
      <c r="D59" s="11">
        <f t="shared" si="12"/>
        <v>281</v>
      </c>
      <c r="E59" s="11"/>
      <c r="F59" s="11">
        <v>281</v>
      </c>
      <c r="G59" s="11"/>
      <c r="H59" s="16"/>
      <c r="I59" s="16"/>
      <c r="J59" s="16"/>
      <c r="K59" s="51">
        <v>64</v>
      </c>
      <c r="L59" s="51">
        <v>85</v>
      </c>
      <c r="M59" s="51" t="s">
        <v>180</v>
      </c>
      <c r="N59" s="16"/>
    </row>
    <row r="60" spans="1:14" s="5" customFormat="1" ht="24" x14ac:dyDescent="0.2">
      <c r="A60" s="18" t="s">
        <v>54</v>
      </c>
      <c r="B60" s="38" t="s">
        <v>118</v>
      </c>
      <c r="C60" s="39" t="s">
        <v>89</v>
      </c>
      <c r="D60" s="40">
        <f t="shared" ref="D60:N60" si="13">SUM(D61:D65)</f>
        <v>686</v>
      </c>
      <c r="E60" s="40">
        <f t="shared" si="13"/>
        <v>136</v>
      </c>
      <c r="F60" s="40">
        <f>SUM(F61:F65)</f>
        <v>550</v>
      </c>
      <c r="G60" s="40">
        <f t="shared" si="13"/>
        <v>236</v>
      </c>
      <c r="H60" s="40">
        <f t="shared" si="13"/>
        <v>0</v>
      </c>
      <c r="I60" s="40">
        <f t="shared" si="13"/>
        <v>0</v>
      </c>
      <c r="J60" s="40">
        <f t="shared" si="13"/>
        <v>116</v>
      </c>
      <c r="K60" s="40">
        <f t="shared" si="13"/>
        <v>128</v>
      </c>
      <c r="L60" s="18">
        <v>306</v>
      </c>
      <c r="M60" s="40">
        <f t="shared" si="13"/>
        <v>0</v>
      </c>
      <c r="N60" s="40">
        <f t="shared" si="13"/>
        <v>0</v>
      </c>
    </row>
    <row r="61" spans="1:14" s="5" customFormat="1" ht="24" x14ac:dyDescent="0.2">
      <c r="A61" s="16" t="s">
        <v>55</v>
      </c>
      <c r="B61" s="30" t="s">
        <v>119</v>
      </c>
      <c r="C61" s="26" t="s">
        <v>131</v>
      </c>
      <c r="D61" s="11">
        <f>SUM(E61:F61)</f>
        <v>198</v>
      </c>
      <c r="E61" s="11">
        <v>66</v>
      </c>
      <c r="F61" s="11">
        <f>SUM(I61:N61)</f>
        <v>132</v>
      </c>
      <c r="G61" s="11">
        <v>110</v>
      </c>
      <c r="H61" s="16"/>
      <c r="I61" s="16"/>
      <c r="J61" s="16">
        <v>40</v>
      </c>
      <c r="K61" s="16">
        <v>32</v>
      </c>
      <c r="L61" s="16">
        <v>60</v>
      </c>
      <c r="M61" s="16"/>
      <c r="N61" s="16"/>
    </row>
    <row r="62" spans="1:14" s="5" customFormat="1" ht="24" x14ac:dyDescent="0.2">
      <c r="A62" s="20" t="s">
        <v>82</v>
      </c>
      <c r="B62" s="36" t="s">
        <v>120</v>
      </c>
      <c r="C62" s="26" t="s">
        <v>84</v>
      </c>
      <c r="D62" s="11">
        <f t="shared" ref="D62:D65" si="14">SUM(E62:F62)</f>
        <v>108</v>
      </c>
      <c r="E62" s="11">
        <v>36</v>
      </c>
      <c r="F62" s="11">
        <f>SUM(I62:N62)</f>
        <v>72</v>
      </c>
      <c r="G62" s="11">
        <v>70</v>
      </c>
      <c r="H62" s="16"/>
      <c r="I62" s="16"/>
      <c r="J62" s="16">
        <v>40</v>
      </c>
      <c r="K62" s="16">
        <v>32</v>
      </c>
      <c r="L62" s="16"/>
      <c r="M62" s="16"/>
      <c r="N62" s="16"/>
    </row>
    <row r="63" spans="1:14" s="5" customFormat="1" ht="24" x14ac:dyDescent="0.2">
      <c r="A63" s="20" t="s">
        <v>92</v>
      </c>
      <c r="B63" s="36" t="s">
        <v>121</v>
      </c>
      <c r="C63" s="26" t="s">
        <v>84</v>
      </c>
      <c r="D63" s="11">
        <f t="shared" si="14"/>
        <v>102</v>
      </c>
      <c r="E63" s="11">
        <v>34</v>
      </c>
      <c r="F63" s="11">
        <f>SUM(I63:N63)</f>
        <v>68</v>
      </c>
      <c r="G63" s="11">
        <v>56</v>
      </c>
      <c r="H63" s="16"/>
      <c r="I63" s="16"/>
      <c r="J63" s="16"/>
      <c r="K63" s="16">
        <v>32</v>
      </c>
      <c r="L63" s="16">
        <v>36</v>
      </c>
      <c r="M63" s="16"/>
      <c r="N63" s="16"/>
    </row>
    <row r="64" spans="1:14" s="5" customFormat="1" ht="12" x14ac:dyDescent="0.2">
      <c r="A64" s="16" t="s">
        <v>56</v>
      </c>
      <c r="B64" s="30" t="s">
        <v>51</v>
      </c>
      <c r="C64" s="26" t="s">
        <v>84</v>
      </c>
      <c r="D64" s="11">
        <f t="shared" si="14"/>
        <v>72</v>
      </c>
      <c r="E64" s="11"/>
      <c r="F64" s="11">
        <f>SUM(I64:N64)</f>
        <v>72</v>
      </c>
      <c r="G64" s="11"/>
      <c r="H64" s="16"/>
      <c r="I64" s="16"/>
      <c r="J64" s="16">
        <v>36</v>
      </c>
      <c r="K64" s="16"/>
      <c r="L64" s="16">
        <v>36</v>
      </c>
      <c r="M64" s="16"/>
      <c r="N64" s="16"/>
    </row>
    <row r="65" spans="1:19" s="5" customFormat="1" ht="34.5" customHeight="1" x14ac:dyDescent="0.2">
      <c r="A65" s="16" t="s">
        <v>57</v>
      </c>
      <c r="B65" s="30" t="s">
        <v>53</v>
      </c>
      <c r="C65" s="26" t="s">
        <v>84</v>
      </c>
      <c r="D65" s="11">
        <f t="shared" si="14"/>
        <v>206</v>
      </c>
      <c r="E65" s="11"/>
      <c r="F65" s="11">
        <v>206</v>
      </c>
      <c r="G65" s="11"/>
      <c r="H65" s="16"/>
      <c r="I65" s="16"/>
      <c r="J65" s="16"/>
      <c r="K65" s="51">
        <v>32</v>
      </c>
      <c r="L65" s="51" t="s">
        <v>181</v>
      </c>
      <c r="M65" s="16"/>
      <c r="N65" s="16"/>
    </row>
    <row r="66" spans="1:19" s="5" customFormat="1" ht="12" x14ac:dyDescent="0.2">
      <c r="A66" s="18" t="s">
        <v>76</v>
      </c>
      <c r="B66" s="38" t="s">
        <v>122</v>
      </c>
      <c r="C66" s="39" t="s">
        <v>89</v>
      </c>
      <c r="D66" s="18">
        <f t="shared" ref="D66:E66" si="15">SUM(D67:D68)</f>
        <v>245</v>
      </c>
      <c r="E66" s="18">
        <f t="shared" si="15"/>
        <v>76</v>
      </c>
      <c r="F66" s="18">
        <f>SUM(F67:F68)</f>
        <v>169</v>
      </c>
      <c r="G66" s="18">
        <f t="shared" ref="G66:N66" si="16">SUM(G67:G68)</f>
        <v>26</v>
      </c>
      <c r="H66" s="18">
        <f t="shared" si="16"/>
        <v>0</v>
      </c>
      <c r="I66" s="18">
        <f t="shared" si="16"/>
        <v>0</v>
      </c>
      <c r="J66" s="18">
        <f t="shared" si="16"/>
        <v>0</v>
      </c>
      <c r="K66" s="18">
        <f t="shared" si="16"/>
        <v>72</v>
      </c>
      <c r="L66" s="18">
        <f t="shared" si="16"/>
        <v>97</v>
      </c>
      <c r="M66" s="18">
        <f t="shared" si="16"/>
        <v>0</v>
      </c>
      <c r="N66" s="18">
        <f t="shared" si="16"/>
        <v>0</v>
      </c>
    </row>
    <row r="67" spans="1:19" s="5" customFormat="1" ht="24" x14ac:dyDescent="0.2">
      <c r="A67" s="16" t="s">
        <v>77</v>
      </c>
      <c r="B67" s="30" t="s">
        <v>123</v>
      </c>
      <c r="C67" s="26" t="s">
        <v>84</v>
      </c>
      <c r="D67" s="11">
        <f>SUM(E67:F67)</f>
        <v>228</v>
      </c>
      <c r="E67" s="11">
        <v>76</v>
      </c>
      <c r="F67" s="11">
        <f>SUM(I67:N67)</f>
        <v>152</v>
      </c>
      <c r="G67" s="11">
        <v>26</v>
      </c>
      <c r="H67" s="16"/>
      <c r="I67" s="16"/>
      <c r="J67" s="16"/>
      <c r="K67" s="16">
        <v>72</v>
      </c>
      <c r="L67" s="16">
        <v>80</v>
      </c>
      <c r="M67" s="16"/>
      <c r="N67" s="16"/>
    </row>
    <row r="68" spans="1:19" s="5" customFormat="1" ht="12" x14ac:dyDescent="0.2">
      <c r="A68" s="16" t="s">
        <v>78</v>
      </c>
      <c r="B68" s="30" t="s">
        <v>53</v>
      </c>
      <c r="C68" s="26" t="s">
        <v>94</v>
      </c>
      <c r="D68" s="11">
        <f t="shared" ref="D68" si="17">SUM(E68:F68)</f>
        <v>17</v>
      </c>
      <c r="E68" s="11"/>
      <c r="F68" s="11">
        <f>SUM(I68:N68)</f>
        <v>17</v>
      </c>
      <c r="G68" s="11"/>
      <c r="H68" s="16"/>
      <c r="I68" s="16"/>
      <c r="J68" s="16"/>
      <c r="K68" s="16"/>
      <c r="L68" s="51">
        <v>17</v>
      </c>
      <c r="M68" s="16"/>
      <c r="N68" s="16"/>
    </row>
    <row r="69" spans="1:19" s="5" customFormat="1" ht="24" x14ac:dyDescent="0.2">
      <c r="A69" s="18" t="s">
        <v>124</v>
      </c>
      <c r="B69" s="38" t="s">
        <v>125</v>
      </c>
      <c r="C69" s="39" t="s">
        <v>89</v>
      </c>
      <c r="D69" s="18">
        <f t="shared" ref="D69:E69" si="18">SUM(D70:D71)</f>
        <v>291</v>
      </c>
      <c r="E69" s="18">
        <f t="shared" si="18"/>
        <v>73</v>
      </c>
      <c r="F69" s="18">
        <f>SUM(F70:F71)</f>
        <v>218</v>
      </c>
      <c r="G69" s="18">
        <f t="shared" ref="G69:N69" si="19">SUM(G70:G71)</f>
        <v>14</v>
      </c>
      <c r="H69" s="18">
        <f t="shared" si="19"/>
        <v>0</v>
      </c>
      <c r="I69" s="18">
        <f t="shared" si="19"/>
        <v>0</v>
      </c>
      <c r="J69" s="18">
        <f t="shared" si="19"/>
        <v>0</v>
      </c>
      <c r="K69" s="18">
        <f t="shared" si="19"/>
        <v>0</v>
      </c>
      <c r="L69" s="18">
        <f t="shared" si="19"/>
        <v>40</v>
      </c>
      <c r="M69" s="18">
        <f t="shared" si="19"/>
        <v>52</v>
      </c>
      <c r="N69" s="18">
        <f t="shared" si="19"/>
        <v>126</v>
      </c>
    </row>
    <row r="70" spans="1:19" s="5" customFormat="1" ht="24" x14ac:dyDescent="0.2">
      <c r="A70" s="16" t="s">
        <v>126</v>
      </c>
      <c r="B70" s="30" t="s">
        <v>127</v>
      </c>
      <c r="C70" s="26" t="s">
        <v>85</v>
      </c>
      <c r="D70" s="11">
        <f>SUM(E70:F70)</f>
        <v>219</v>
      </c>
      <c r="E70" s="11">
        <v>73</v>
      </c>
      <c r="F70" s="11">
        <f>SUM(I70:N70)</f>
        <v>146</v>
      </c>
      <c r="G70" s="11">
        <v>14</v>
      </c>
      <c r="H70" s="16"/>
      <c r="I70" s="16"/>
      <c r="J70" s="16"/>
      <c r="K70" s="16"/>
      <c r="L70" s="16">
        <v>40</v>
      </c>
      <c r="M70" s="16">
        <v>52</v>
      </c>
      <c r="N70" s="16">
        <v>54</v>
      </c>
    </row>
    <row r="71" spans="1:19" s="5" customFormat="1" ht="12" x14ac:dyDescent="0.2">
      <c r="A71" s="16" t="s">
        <v>128</v>
      </c>
      <c r="B71" s="30" t="s">
        <v>51</v>
      </c>
      <c r="C71" s="26" t="s">
        <v>94</v>
      </c>
      <c r="D71" s="11">
        <f>SUM(E71:F71)</f>
        <v>72</v>
      </c>
      <c r="E71" s="11"/>
      <c r="F71" s="11">
        <f>SUM(I71:N71)</f>
        <v>72</v>
      </c>
      <c r="G71" s="11"/>
      <c r="H71" s="16"/>
      <c r="I71" s="16"/>
      <c r="J71" s="16"/>
      <c r="K71" s="16"/>
      <c r="L71" s="16"/>
      <c r="M71" s="16"/>
      <c r="N71" s="16">
        <v>72</v>
      </c>
    </row>
    <row r="72" spans="1:19" s="5" customFormat="1" ht="18.75" customHeight="1" x14ac:dyDescent="0.2">
      <c r="A72" s="6"/>
      <c r="B72" s="41" t="s">
        <v>58</v>
      </c>
      <c r="C72" s="42" t="s">
        <v>169</v>
      </c>
      <c r="D72" s="43">
        <f>D27+D34+D37</f>
        <v>5472</v>
      </c>
      <c r="E72" s="43">
        <f t="shared" ref="E72:N72" si="20">E27+E34+E37</f>
        <v>1548</v>
      </c>
      <c r="F72" s="43">
        <f t="shared" si="20"/>
        <v>3924</v>
      </c>
      <c r="G72" s="43">
        <f t="shared" si="20"/>
        <v>1514</v>
      </c>
      <c r="H72" s="43">
        <f t="shared" si="20"/>
        <v>20</v>
      </c>
      <c r="I72" s="43">
        <f t="shared" si="20"/>
        <v>576</v>
      </c>
      <c r="J72" s="43">
        <f t="shared" si="20"/>
        <v>864</v>
      </c>
      <c r="K72" s="43">
        <f t="shared" si="20"/>
        <v>576</v>
      </c>
      <c r="L72" s="43">
        <f t="shared" si="20"/>
        <v>828</v>
      </c>
      <c r="M72" s="43">
        <f t="shared" si="20"/>
        <v>612</v>
      </c>
      <c r="N72" s="43">
        <f t="shared" si="20"/>
        <v>468</v>
      </c>
      <c r="O72" s="21">
        <f>SUM(I72:N72)</f>
        <v>3924</v>
      </c>
    </row>
    <row r="73" spans="1:19" s="9" customFormat="1" ht="24" x14ac:dyDescent="0.2">
      <c r="A73" s="25" t="s">
        <v>64</v>
      </c>
      <c r="B73" s="44" t="s">
        <v>74</v>
      </c>
      <c r="C73" s="4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 t="s">
        <v>81</v>
      </c>
    </row>
    <row r="74" spans="1:19" s="9" customFormat="1" ht="12" x14ac:dyDescent="0.2">
      <c r="A74" s="25" t="s">
        <v>65</v>
      </c>
      <c r="B74" s="44" t="s">
        <v>83</v>
      </c>
      <c r="C74" s="4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 t="s">
        <v>159</v>
      </c>
      <c r="R74" s="13"/>
      <c r="S74" s="13"/>
    </row>
    <row r="75" spans="1:19" s="9" customFormat="1" ht="12.75" customHeight="1" x14ac:dyDescent="0.2">
      <c r="A75" s="88" t="s">
        <v>170</v>
      </c>
      <c r="B75" s="89"/>
      <c r="C75" s="89"/>
      <c r="D75" s="89"/>
      <c r="E75" s="90"/>
      <c r="F75" s="85" t="s">
        <v>58</v>
      </c>
      <c r="G75" s="56" t="s">
        <v>60</v>
      </c>
      <c r="H75" s="57"/>
      <c r="I75" s="46">
        <v>576</v>
      </c>
      <c r="J75" s="46">
        <v>720</v>
      </c>
      <c r="K75" s="46">
        <v>480</v>
      </c>
      <c r="L75" s="46">
        <v>516</v>
      </c>
      <c r="M75" s="46">
        <v>480</v>
      </c>
      <c r="N75" s="46">
        <v>324</v>
      </c>
      <c r="O75" s="5"/>
      <c r="R75" s="13"/>
      <c r="S75" s="13"/>
    </row>
    <row r="76" spans="1:19" s="5" customFormat="1" ht="12" x14ac:dyDescent="0.2">
      <c r="A76" s="63" t="s">
        <v>83</v>
      </c>
      <c r="B76" s="64"/>
      <c r="C76" s="64"/>
      <c r="D76" s="64"/>
      <c r="E76" s="65"/>
      <c r="F76" s="86"/>
      <c r="G76" s="56" t="s">
        <v>61</v>
      </c>
      <c r="H76" s="57"/>
      <c r="I76" s="46">
        <v>0</v>
      </c>
      <c r="J76" s="46">
        <v>144</v>
      </c>
      <c r="K76" s="46">
        <v>0</v>
      </c>
      <c r="L76" s="47">
        <v>36</v>
      </c>
      <c r="M76" s="47">
        <v>0</v>
      </c>
      <c r="N76" s="46">
        <v>144</v>
      </c>
    </row>
    <row r="77" spans="1:19" s="5" customFormat="1" ht="27" customHeight="1" x14ac:dyDescent="0.2">
      <c r="A77" s="63" t="s">
        <v>95</v>
      </c>
      <c r="B77" s="64"/>
      <c r="C77" s="64"/>
      <c r="D77" s="64"/>
      <c r="E77" s="65"/>
      <c r="F77" s="86"/>
      <c r="G77" s="56" t="s">
        <v>62</v>
      </c>
      <c r="H77" s="57"/>
      <c r="I77" s="46">
        <v>0</v>
      </c>
      <c r="J77" s="46">
        <v>0</v>
      </c>
      <c r="K77" s="49">
        <v>96</v>
      </c>
      <c r="L77" s="50" t="s">
        <v>179</v>
      </c>
      <c r="M77" s="51" t="s">
        <v>180</v>
      </c>
      <c r="N77" s="49">
        <v>0</v>
      </c>
    </row>
    <row r="78" spans="1:19" s="5" customFormat="1" ht="27" customHeight="1" x14ac:dyDescent="0.2">
      <c r="A78" s="79" t="s">
        <v>96</v>
      </c>
      <c r="B78" s="80"/>
      <c r="C78" s="80"/>
      <c r="D78" s="80"/>
      <c r="E78" s="81"/>
      <c r="F78" s="86"/>
      <c r="G78" s="56" t="s">
        <v>63</v>
      </c>
      <c r="H78" s="57"/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144</v>
      </c>
    </row>
    <row r="79" spans="1:19" s="5" customFormat="1" ht="24.75" customHeight="1" x14ac:dyDescent="0.2">
      <c r="A79" s="79"/>
      <c r="B79" s="80"/>
      <c r="C79" s="80"/>
      <c r="D79" s="80"/>
      <c r="E79" s="81"/>
      <c r="F79" s="86"/>
      <c r="G79" s="56" t="s">
        <v>80</v>
      </c>
      <c r="H79" s="57"/>
      <c r="I79" s="48">
        <v>1</v>
      </c>
      <c r="J79" s="48">
        <v>2</v>
      </c>
      <c r="K79" s="48">
        <v>2</v>
      </c>
      <c r="L79" s="48">
        <v>2</v>
      </c>
      <c r="M79" s="48">
        <v>0</v>
      </c>
      <c r="N79" s="48">
        <v>4</v>
      </c>
    </row>
    <row r="80" spans="1:19" s="5" customFormat="1" ht="14.25" customHeight="1" x14ac:dyDescent="0.2">
      <c r="A80" s="79" t="s">
        <v>176</v>
      </c>
      <c r="B80" s="80"/>
      <c r="C80" s="80"/>
      <c r="D80" s="80"/>
      <c r="E80" s="81"/>
      <c r="F80" s="86"/>
      <c r="G80" s="56" t="s">
        <v>148</v>
      </c>
      <c r="H80" s="57"/>
      <c r="I80" s="48">
        <v>3</v>
      </c>
      <c r="J80" s="48">
        <v>7</v>
      </c>
      <c r="K80" s="48">
        <v>2</v>
      </c>
      <c r="L80" s="48">
        <v>6</v>
      </c>
      <c r="M80" s="48">
        <v>3</v>
      </c>
      <c r="N80" s="48">
        <v>8</v>
      </c>
    </row>
    <row r="81" spans="1:15" ht="12.75" customHeight="1" x14ac:dyDescent="0.25">
      <c r="A81" s="82" t="s">
        <v>177</v>
      </c>
      <c r="B81" s="83"/>
      <c r="C81" s="83"/>
      <c r="D81" s="83"/>
      <c r="E81" s="84"/>
      <c r="F81" s="87"/>
      <c r="G81" s="56" t="s">
        <v>149</v>
      </c>
      <c r="H81" s="57"/>
      <c r="I81" s="48">
        <v>1</v>
      </c>
      <c r="J81" s="48">
        <v>1</v>
      </c>
      <c r="K81" s="48">
        <v>1</v>
      </c>
      <c r="L81" s="48">
        <v>1</v>
      </c>
      <c r="M81" s="48">
        <v>1</v>
      </c>
      <c r="N81" s="48">
        <v>0</v>
      </c>
      <c r="O81" s="5"/>
    </row>
    <row r="82" spans="1:15" x14ac:dyDescent="0.25">
      <c r="A82" s="91" t="s">
        <v>147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5"/>
      <c r="N82" s="5"/>
    </row>
    <row r="83" spans="1:15" ht="14.25" customHeight="1" x14ac:dyDescent="0.25">
      <c r="A83" s="79" t="s">
        <v>150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1:15" ht="24.75" customHeight="1" x14ac:dyDescent="0.25">
      <c r="A84" s="52" t="s">
        <v>182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5" ht="42" customHeight="1" x14ac:dyDescent="0.25">
      <c r="F85" s="15"/>
      <c r="G85" s="15"/>
      <c r="H85" s="15"/>
      <c r="I85" s="15"/>
      <c r="J85" s="15"/>
      <c r="K85" s="15"/>
      <c r="L85" s="23"/>
      <c r="M85" s="23"/>
      <c r="N85" s="23"/>
    </row>
  </sheetData>
  <mergeCells count="53">
    <mergeCell ref="B14:L14"/>
    <mergeCell ref="A83:E83"/>
    <mergeCell ref="F83:H83"/>
    <mergeCell ref="G81:H81"/>
    <mergeCell ref="G77:H77"/>
    <mergeCell ref="I83:N83"/>
    <mergeCell ref="A78:E78"/>
    <mergeCell ref="A79:E79"/>
    <mergeCell ref="A80:E80"/>
    <mergeCell ref="A81:E81"/>
    <mergeCell ref="F75:F81"/>
    <mergeCell ref="G78:H78"/>
    <mergeCell ref="G79:H79"/>
    <mergeCell ref="A75:E75"/>
    <mergeCell ref="G75:H75"/>
    <mergeCell ref="A82:L82"/>
    <mergeCell ref="I1:M1"/>
    <mergeCell ref="I2:N2"/>
    <mergeCell ref="I3:O3"/>
    <mergeCell ref="I4:O4"/>
    <mergeCell ref="B6:L6"/>
    <mergeCell ref="A1:B1"/>
    <mergeCell ref="A2:B2"/>
    <mergeCell ref="B7:L7"/>
    <mergeCell ref="B8:L8"/>
    <mergeCell ref="B9:L9"/>
    <mergeCell ref="B10:L10"/>
    <mergeCell ref="B11:L11"/>
    <mergeCell ref="G18:N18"/>
    <mergeCell ref="A76:E76"/>
    <mergeCell ref="A77:E77"/>
    <mergeCell ref="G19:N19"/>
    <mergeCell ref="A20:A25"/>
    <mergeCell ref="D20:H22"/>
    <mergeCell ref="B20:B25"/>
    <mergeCell ref="C20:C25"/>
    <mergeCell ref="G76:H76"/>
    <mergeCell ref="A84:N84"/>
    <mergeCell ref="B12:L12"/>
    <mergeCell ref="B13:L13"/>
    <mergeCell ref="G15:N15"/>
    <mergeCell ref="G16:N16"/>
    <mergeCell ref="G80:H80"/>
    <mergeCell ref="I20:N22"/>
    <mergeCell ref="D23:D25"/>
    <mergeCell ref="E23:E25"/>
    <mergeCell ref="F23:H23"/>
    <mergeCell ref="I23:J23"/>
    <mergeCell ref="M23:N23"/>
    <mergeCell ref="K23:L23"/>
    <mergeCell ref="F24:F25"/>
    <mergeCell ref="G24:H24"/>
    <mergeCell ref="G17:N17"/>
  </mergeCells>
  <pageMargins left="0.59055118110236227" right="0.19685039370078741" top="0.19685039370078741" bottom="0.19685039370078741" header="0.19685039370078741" footer="0.19685039370078741"/>
  <pageSetup paperSize="9" fitToHeight="0" orientation="landscape" r:id="rId1"/>
  <rowBreaks count="2" manualBreakCount="2">
    <brk id="33" max="13" man="1"/>
    <brk id="6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0" t="s">
        <v>73</v>
      </c>
    </row>
    <row r="2" spans="1:9" ht="30.75" customHeight="1" x14ac:dyDescent="0.25">
      <c r="A2" s="92" t="s">
        <v>67</v>
      </c>
      <c r="B2" s="92" t="s">
        <v>68</v>
      </c>
      <c r="C2" s="92" t="s">
        <v>51</v>
      </c>
      <c r="D2" s="92" t="s">
        <v>53</v>
      </c>
      <c r="E2" s="92"/>
      <c r="F2" s="92" t="s">
        <v>69</v>
      </c>
      <c r="G2" s="92" t="s">
        <v>59</v>
      </c>
      <c r="H2" s="92" t="s">
        <v>70</v>
      </c>
      <c r="I2" s="92" t="s">
        <v>58</v>
      </c>
    </row>
    <row r="3" spans="1:9" ht="24" x14ac:dyDescent="0.25">
      <c r="A3" s="92"/>
      <c r="B3" s="92"/>
      <c r="C3" s="92"/>
      <c r="D3" s="7" t="s">
        <v>71</v>
      </c>
      <c r="E3" s="7" t="s">
        <v>72</v>
      </c>
      <c r="F3" s="92"/>
      <c r="G3" s="92"/>
      <c r="H3" s="92"/>
      <c r="I3" s="92"/>
    </row>
    <row r="4" spans="1:9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</row>
    <row r="5" spans="1:9" x14ac:dyDescent="0.25">
      <c r="A5" s="7" t="s">
        <v>7</v>
      </c>
      <c r="B5" s="8">
        <v>39</v>
      </c>
      <c r="C5" s="8"/>
      <c r="D5" s="8"/>
      <c r="E5" s="8"/>
      <c r="F5" s="8">
        <v>2</v>
      </c>
      <c r="G5" s="8"/>
      <c r="H5" s="8">
        <v>11</v>
      </c>
      <c r="I5" s="8">
        <f>SUM(B5:H5)</f>
        <v>52</v>
      </c>
    </row>
    <row r="6" spans="1:9" x14ac:dyDescent="0.25">
      <c r="A6" s="7" t="s">
        <v>8</v>
      </c>
      <c r="B6" s="8">
        <v>39</v>
      </c>
      <c r="C6" s="8"/>
      <c r="D6" s="8"/>
      <c r="E6" s="8"/>
      <c r="F6" s="8">
        <v>2</v>
      </c>
      <c r="G6" s="8"/>
      <c r="H6" s="8">
        <v>11</v>
      </c>
      <c r="I6" s="11">
        <f t="shared" ref="I6:I8" si="0">SUM(B6:H6)</f>
        <v>52</v>
      </c>
    </row>
    <row r="7" spans="1:9" x14ac:dyDescent="0.25">
      <c r="A7" s="7" t="s">
        <v>9</v>
      </c>
      <c r="B7" s="8">
        <v>26</v>
      </c>
      <c r="C7" s="8">
        <v>10</v>
      </c>
      <c r="D7" s="8">
        <v>4</v>
      </c>
      <c r="E7" s="8"/>
      <c r="F7" s="8">
        <v>2</v>
      </c>
      <c r="G7" s="8"/>
      <c r="H7" s="8">
        <v>10</v>
      </c>
      <c r="I7" s="11">
        <f t="shared" si="0"/>
        <v>52</v>
      </c>
    </row>
    <row r="8" spans="1:9" x14ac:dyDescent="0.25">
      <c r="A8" s="7" t="s">
        <v>10</v>
      </c>
      <c r="B8" s="8">
        <v>19</v>
      </c>
      <c r="C8" s="8">
        <v>5</v>
      </c>
      <c r="D8" s="8">
        <v>6</v>
      </c>
      <c r="E8" s="8">
        <v>4</v>
      </c>
      <c r="F8" s="8">
        <v>1</v>
      </c>
      <c r="G8" s="8">
        <v>6</v>
      </c>
      <c r="H8" s="8">
        <v>2</v>
      </c>
      <c r="I8" s="11">
        <f t="shared" si="0"/>
        <v>43</v>
      </c>
    </row>
    <row r="9" spans="1:9" x14ac:dyDescent="0.25">
      <c r="A9" s="7" t="s">
        <v>58</v>
      </c>
      <c r="B9" s="7">
        <f>SUM(B5:B8)</f>
        <v>123</v>
      </c>
      <c r="C9" s="14">
        <f t="shared" ref="C9:I9" si="1">SUM(C5:C8)</f>
        <v>15</v>
      </c>
      <c r="D9" s="14">
        <f t="shared" si="1"/>
        <v>10</v>
      </c>
      <c r="E9" s="14">
        <f t="shared" si="1"/>
        <v>4</v>
      </c>
      <c r="F9" s="14">
        <f t="shared" si="1"/>
        <v>7</v>
      </c>
      <c r="G9" s="14">
        <f t="shared" si="1"/>
        <v>6</v>
      </c>
      <c r="H9" s="14">
        <f t="shared" si="1"/>
        <v>34</v>
      </c>
      <c r="I9" s="14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2022-07-13T10:01:06Z</cp:lastPrinted>
  <dcterms:created xsi:type="dcterms:W3CDTF">2015-01-12T08:18:51Z</dcterms:created>
  <dcterms:modified xsi:type="dcterms:W3CDTF">2022-09-19T06:43:27Z</dcterms:modified>
</cp:coreProperties>
</file>