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план'!$A$1:$P$97</definedName>
  </definedNames>
  <calcPr calcId="144525"/>
</workbook>
</file>

<file path=xl/calcChain.xml><?xml version="1.0" encoding="utf-8"?>
<calcChain xmlns="http://schemas.openxmlformats.org/spreadsheetml/2006/main">
  <c r="E37" i="1" l="1"/>
  <c r="E71" i="1" l="1"/>
  <c r="G59" i="1"/>
  <c r="H59" i="1"/>
  <c r="I59" i="1"/>
  <c r="J59" i="1"/>
  <c r="K59" i="1"/>
  <c r="L59" i="1"/>
  <c r="M59" i="1"/>
  <c r="N59" i="1"/>
  <c r="O59" i="1"/>
  <c r="P59" i="1"/>
  <c r="D68" i="1"/>
  <c r="E68" i="1"/>
  <c r="D42" i="1" l="1"/>
  <c r="E42" i="1"/>
  <c r="F42" i="1"/>
  <c r="G30" i="1"/>
  <c r="E45" i="1" l="1"/>
  <c r="G45" i="1"/>
  <c r="H45" i="1"/>
  <c r="I45" i="1"/>
  <c r="J45" i="1"/>
  <c r="F76" i="1" l="1"/>
  <c r="F75" i="1"/>
  <c r="F66" i="1" l="1"/>
  <c r="E66" i="1" l="1"/>
  <c r="E59" i="1" s="1"/>
  <c r="F59" i="1"/>
  <c r="E39" i="1"/>
  <c r="G39" i="1"/>
  <c r="H39" i="1"/>
  <c r="I39" i="1"/>
  <c r="J39" i="1"/>
  <c r="K39" i="1"/>
  <c r="L39" i="1"/>
  <c r="M39" i="1"/>
  <c r="N39" i="1"/>
  <c r="O39" i="1"/>
  <c r="P39" i="1"/>
  <c r="D66" i="1" l="1"/>
  <c r="D59" i="1" s="1"/>
  <c r="K45" i="1"/>
  <c r="L45" i="1"/>
  <c r="M45" i="1"/>
  <c r="N45" i="1"/>
  <c r="O45" i="1"/>
  <c r="P45" i="1"/>
  <c r="F46" i="1"/>
  <c r="D46" i="1" l="1"/>
  <c r="D45" i="1" s="1"/>
  <c r="F45" i="1"/>
  <c r="F82" i="1"/>
  <c r="D82" i="1" s="1"/>
  <c r="F83" i="1"/>
  <c r="D83" i="1" s="1"/>
  <c r="F81" i="1"/>
  <c r="D81" i="1" s="1"/>
  <c r="D76" i="1"/>
  <c r="F77" i="1"/>
  <c r="D77" i="1" s="1"/>
  <c r="F78" i="1"/>
  <c r="D78" i="1" s="1"/>
  <c r="F79" i="1"/>
  <c r="D79" i="1" s="1"/>
  <c r="D75" i="1"/>
  <c r="F72" i="1"/>
  <c r="D72" i="1" s="1"/>
  <c r="F73" i="1"/>
  <c r="D73" i="1" s="1"/>
  <c r="F71" i="1"/>
  <c r="D71" i="1" s="1"/>
  <c r="F61" i="1"/>
  <c r="D61" i="1" s="1"/>
  <c r="F62" i="1"/>
  <c r="D62" i="1" s="1"/>
  <c r="F63" i="1"/>
  <c r="D63" i="1" s="1"/>
  <c r="F64" i="1"/>
  <c r="D64" i="1" s="1"/>
  <c r="F65" i="1"/>
  <c r="D65" i="1" s="1"/>
  <c r="F67" i="1"/>
  <c r="D67" i="1" s="1"/>
  <c r="F60" i="1"/>
  <c r="D60" i="1" s="1"/>
  <c r="F57" i="1"/>
  <c r="D57" i="1" s="1"/>
  <c r="F56" i="1"/>
  <c r="D56" i="1" s="1"/>
  <c r="F50" i="1"/>
  <c r="D50" i="1" s="1"/>
  <c r="F51" i="1"/>
  <c r="D51" i="1" s="1"/>
  <c r="F52" i="1"/>
  <c r="D52" i="1" s="1"/>
  <c r="F53" i="1"/>
  <c r="D53" i="1" s="1"/>
  <c r="F54" i="1"/>
  <c r="D54" i="1" s="1"/>
  <c r="F49" i="1"/>
  <c r="D49" i="1" s="1"/>
  <c r="H30" i="1"/>
  <c r="H29" i="1" s="1"/>
  <c r="I30" i="1"/>
  <c r="J30" i="1"/>
  <c r="J29" i="1" s="1"/>
  <c r="K30" i="1"/>
  <c r="L30" i="1"/>
  <c r="L29" i="1" s="1"/>
  <c r="M30" i="1"/>
  <c r="N30" i="1"/>
  <c r="N29" i="1" s="1"/>
  <c r="O30" i="1"/>
  <c r="P30" i="1"/>
  <c r="P29" i="1" s="1"/>
  <c r="E30" i="1"/>
  <c r="E29" i="1" s="1"/>
  <c r="F43" i="1"/>
  <c r="F44" i="1"/>
  <c r="D44" i="1" s="1"/>
  <c r="F32" i="1"/>
  <c r="D32" i="1" s="1"/>
  <c r="F33" i="1"/>
  <c r="D33" i="1" s="1"/>
  <c r="F34" i="1"/>
  <c r="D34" i="1" s="1"/>
  <c r="F35" i="1"/>
  <c r="D35" i="1" s="1"/>
  <c r="F36" i="1"/>
  <c r="D36" i="1" s="1"/>
  <c r="F37" i="1"/>
  <c r="D37" i="1" s="1"/>
  <c r="F38" i="1"/>
  <c r="D38" i="1" s="1"/>
  <c r="F31" i="1"/>
  <c r="D31" i="1" l="1"/>
  <c r="F30" i="1"/>
  <c r="F39" i="1"/>
  <c r="D43" i="1"/>
  <c r="D39" i="1" s="1"/>
  <c r="D30" i="1"/>
  <c r="O29" i="1"/>
  <c r="M29" i="1"/>
  <c r="K29" i="1"/>
  <c r="I29" i="1"/>
  <c r="G29" i="1"/>
  <c r="D55" i="1"/>
  <c r="D29" i="1" l="1"/>
  <c r="F29" i="1"/>
  <c r="I80" i="1"/>
  <c r="J80" i="1"/>
  <c r="K80" i="1"/>
  <c r="L80" i="1"/>
  <c r="M80" i="1"/>
  <c r="N80" i="1"/>
  <c r="O80" i="1"/>
  <c r="P80" i="1"/>
  <c r="I74" i="1"/>
  <c r="J74" i="1"/>
  <c r="K74" i="1"/>
  <c r="L74" i="1"/>
  <c r="M74" i="1"/>
  <c r="N74" i="1"/>
  <c r="O74" i="1"/>
  <c r="P74" i="1"/>
  <c r="I70" i="1"/>
  <c r="J70" i="1"/>
  <c r="J69" i="1" s="1"/>
  <c r="K70" i="1"/>
  <c r="L70" i="1"/>
  <c r="M70" i="1"/>
  <c r="N70" i="1"/>
  <c r="O70" i="1"/>
  <c r="P70" i="1"/>
  <c r="K55" i="1"/>
  <c r="L55" i="1"/>
  <c r="M55" i="1"/>
  <c r="N55" i="1"/>
  <c r="O55" i="1"/>
  <c r="P55" i="1"/>
  <c r="K48" i="1"/>
  <c r="L48" i="1"/>
  <c r="M48" i="1"/>
  <c r="N48" i="1"/>
  <c r="O48" i="1"/>
  <c r="P48" i="1"/>
  <c r="O69" i="1" l="1"/>
  <c r="I69" i="1"/>
  <c r="P69" i="1"/>
  <c r="N69" i="1"/>
  <c r="N58" i="1" s="1"/>
  <c r="N84" i="1" s="1"/>
  <c r="M69" i="1"/>
  <c r="M58" i="1" s="1"/>
  <c r="M84" i="1" s="1"/>
  <c r="L69" i="1"/>
  <c r="K69" i="1"/>
  <c r="E80" i="1" l="1"/>
  <c r="F80" i="1"/>
  <c r="G80" i="1"/>
  <c r="H80" i="1"/>
  <c r="E74" i="1"/>
  <c r="F74" i="1"/>
  <c r="G74" i="1"/>
  <c r="H74" i="1"/>
  <c r="E70" i="1"/>
  <c r="G70" i="1"/>
  <c r="H70" i="1"/>
  <c r="E55" i="1"/>
  <c r="G55" i="1"/>
  <c r="H55" i="1"/>
  <c r="I55" i="1"/>
  <c r="J55" i="1"/>
  <c r="E48" i="1"/>
  <c r="G48" i="1"/>
  <c r="H48" i="1"/>
  <c r="I48" i="1"/>
  <c r="J48" i="1"/>
  <c r="H69" i="1" l="1"/>
  <c r="H58" i="1" s="1"/>
  <c r="G69" i="1"/>
  <c r="G58" i="1" s="1"/>
  <c r="E69" i="1"/>
  <c r="E58" i="1" s="1"/>
  <c r="E84" i="1" s="1"/>
  <c r="O58" i="1"/>
  <c r="O84" i="1" s="1"/>
  <c r="I58" i="1"/>
  <c r="K58" i="1"/>
  <c r="K84" i="1" s="1"/>
  <c r="P58" i="1"/>
  <c r="P84" i="1" s="1"/>
  <c r="J58" i="1"/>
  <c r="L58" i="1"/>
  <c r="L84" i="1" s="1"/>
  <c r="F48" i="1"/>
  <c r="D48" i="1"/>
  <c r="F55" i="1"/>
  <c r="F70" i="1"/>
  <c r="F69" i="1" s="1"/>
  <c r="D74" i="1"/>
  <c r="D80" i="1"/>
  <c r="D70" i="1"/>
  <c r="D69" i="1" l="1"/>
  <c r="D58" i="1" s="1"/>
  <c r="F58" i="1"/>
  <c r="H84" i="1"/>
  <c r="F84" i="1" l="1"/>
  <c r="D84" i="1"/>
  <c r="I84" i="1"/>
  <c r="G84" i="1"/>
  <c r="J84" i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<sst xmlns="http://schemas.openxmlformats.org/spreadsheetml/2006/main" count="251" uniqueCount="204">
  <si>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</si>
  <si>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</si>
  <si>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</si>
  <si>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</si>
  <si>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</si>
  <si>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</si>
  <si>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</si>
  <si>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</si>
  <si>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</si>
  <si>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</si>
  <si>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</si>
  <si>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</si>
  <si>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</si>
  <si>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</si>
  <si>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</si>
  <si>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</si>
  <si>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</si>
  <si>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</si>
  <si>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</si>
  <si>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</si>
  <si>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</si>
  <si>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</si>
  <si>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</si>
  <si>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</si>
  <si>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</si>
  <si>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</si>
  <si>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</si>
  <si>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</si>
  <si>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</si>
  <si>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</si>
  <si>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</si>
  <si>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</si>
  <si>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</si>
  <si>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</si>
  <si>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</si>
  <si>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</si>
  <si>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</si>
  <si>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</si>
  <si>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</si>
  <si>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</si>
  <si>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</si>
  <si>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</si>
  <si>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</si>
  <si>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</si>
  <si>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</si>
  <si>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</si>
  <si>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</si>
  <si>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</si>
  <si>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</si>
  <si>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</si>
  <si>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</si>
  <si>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</si>
  <si>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</si>
  <si>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</si>
  <si>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</si>
  <si>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</si>
  <si>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</si>
  <si>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</si>
  <si>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</si>
  <si>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</si>
  <si>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</si>
  <si>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</si>
  <si>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</si>
  <si>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</si>
  <si>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</si>
  <si>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</si>
  <si>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</si>
  <si>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</si>
  <si>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</si>
  <si>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</si>
  <si>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</si>
  <si>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</si>
  <si>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</si>
  <si>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</si>
  <si>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</si>
  <si>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</si>
  <si>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ОП.07</t>
  </si>
  <si>
    <t>Производственная практика (преддипломная практика)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</si>
  <si>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</si>
  <si>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</si>
  <si>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</si>
  <si>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</si>
  <si>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</si>
  <si>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</si>
  <si>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</si>
  <si>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</si>
  <si>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</si>
  <si>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</si>
  <si>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</si>
  <si>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</si>
  <si>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</si>
  <si>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</si>
  <si>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</si>
  <si>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</si>
  <si>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</si>
  <si>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</si>
  <si>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</si>
  <si>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</si>
  <si>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Экологические основы природопользования</t>
  </si>
  <si>
    <t>ПМ.03</t>
  </si>
  <si>
    <t>МДК.03.01</t>
  </si>
  <si>
    <t>УП.03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</si>
  <si>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</si>
  <si>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</si>
  <si>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</si>
  <si>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</si>
  <si>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</si>
  <si>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</si>
  <si>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</si>
  <si>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</si>
  <si>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</si>
  <si>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</si>
  <si>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</si>
  <si>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</si>
  <si>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</si>
  <si>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</si>
  <si>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</si>
  <si>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</si>
  <si>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</si>
  <si>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>1з/7ДЗ/1Э</t>
  </si>
  <si>
    <t>Психология общения</t>
  </si>
  <si>
    <t>ОГСЭ.06</t>
  </si>
  <si>
    <t>Народное художественное творчество</t>
  </si>
  <si>
    <t>История отечественной культуры</t>
  </si>
  <si>
    <t>Отечественная литература</t>
  </si>
  <si>
    <t>Русский язык и культура речи</t>
  </si>
  <si>
    <t>Теория и история театрального искусства</t>
  </si>
  <si>
    <t>Основы межкультурной коммуникации</t>
  </si>
  <si>
    <t>Организационно-управленческая деятельность</t>
  </si>
  <si>
    <t>Организация социально-культурной деятельности</t>
  </si>
  <si>
    <t>Менеджмент в социально-культурной сфере</t>
  </si>
  <si>
    <t>МДК.02.03</t>
  </si>
  <si>
    <t>Основы культурно-досуговой деятельности</t>
  </si>
  <si>
    <t>Сценарно-режиссерские основы культурно-досуговой деятельности</t>
  </si>
  <si>
    <t>Оформление культурно-досуговых программ</t>
  </si>
  <si>
    <r>
      <t xml:space="preserve">Организационно-творческая деятельность </t>
    </r>
    <r>
      <rPr>
        <b/>
        <sz val="8"/>
        <color theme="1"/>
        <rFont val="Times New Roman"/>
        <family val="1"/>
        <charset val="204"/>
      </rPr>
      <t>(Организация культурно-досуговой деятельности)</t>
    </r>
  </si>
  <si>
    <t xml:space="preserve">23 нед.  22/1/0     </t>
  </si>
  <si>
    <t>23 нед. 20/2/1</t>
  </si>
  <si>
    <t>17 нед.  17/0/0</t>
  </si>
  <si>
    <t>14 нед. 10/2/2</t>
  </si>
  <si>
    <t>Э</t>
  </si>
  <si>
    <t>ДЗ</t>
  </si>
  <si>
    <t>-/1ДЗ/1Э</t>
  </si>
  <si>
    <t>5з/4ДЗ/2Э</t>
  </si>
  <si>
    <t>1.Программа углубленной  подготовки</t>
  </si>
  <si>
    <t>1.1.Выпускная квалификационная работа в форме: дипломной работы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</si>
  <si>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</si>
  <si>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</si>
  <si>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</si>
  <si>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</si>
  <si>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</si>
  <si>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</si>
  <si>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</si>
  <si>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</si>
  <si>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</si>
  <si>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>Основы безопасности жизнедеятельности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</si>
  <si>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менеджер социально-культурной деятельности                     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</si>
  <si>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</si>
  <si>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по программе углубленной подготовки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</si>
  <si>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51.02.02 Социально-культурная деятельность (по видам)</t>
    </r>
  </si>
  <si>
    <t>Русский язык</t>
  </si>
  <si>
    <t>Литература</t>
  </si>
  <si>
    <t>Индивидуальный проект*</t>
  </si>
  <si>
    <t>Дифф. Зачетов**</t>
  </si>
  <si>
    <t>Зачетов**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</si>
  <si>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</si>
  <si>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-/2ДЗ/2Э</t>
  </si>
  <si>
    <t>ОУДп.09</t>
  </si>
  <si>
    <t>ОУДп.10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</si>
  <si>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</si>
  <si>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</si>
  <si>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</si>
  <si>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Астрономия</t>
  </si>
  <si>
    <t>УД.14</t>
  </si>
  <si>
    <t>Родная литература (русская)</t>
  </si>
  <si>
    <t>год поступления - 2021</t>
  </si>
  <si>
    <t>год выпуска -  2025</t>
  </si>
  <si>
    <t>Математика</t>
  </si>
  <si>
    <t>17 нед. 17/0/0</t>
  </si>
  <si>
    <t>22 нед. 22/0/0</t>
  </si>
  <si>
    <t>География</t>
  </si>
  <si>
    <t>Экология</t>
  </si>
  <si>
    <t>-,ДЗ**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</si>
  <si>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</si>
  <si>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</si>
  <si>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Информационные ресурсы/Адаптивные информационные и коммуникационные технологии</t>
  </si>
  <si>
    <t>ДЗ**</t>
  </si>
  <si>
    <t>ОП.09</t>
  </si>
  <si>
    <t>Основы бережливого производства</t>
  </si>
  <si>
    <t>-,-,-,-,ДЗ</t>
  </si>
  <si>
    <t>-/1ДЗ/-</t>
  </si>
  <si>
    <t>1з/10ДЗ/3Э</t>
  </si>
  <si>
    <t>-/6ДЗ/3Э</t>
  </si>
  <si>
    <t>-/11ДЗ/3Э</t>
  </si>
  <si>
    <t>-/17ДЗ/6Э</t>
  </si>
  <si>
    <t>Выполнение дипломной работы с 01.06.2025г. по 07.06.2025г. (всего 1 нед.)</t>
  </si>
  <si>
    <t>Защита дипломной работы с 08.06.2025г. по 14.06.2025г. (всего 1 нед.)</t>
  </si>
  <si>
    <t>Государственный экзамен с 15.06.2025г. по 28.06.2025г. (всего 2 нед.)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</si>
  <si>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</si>
  <si>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</si>
  <si>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</si>
  <si>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IV курс                   </t>
    </r>
    <r>
      <rPr>
        <sz val="8"/>
        <color theme="1"/>
        <rFont val="Times New Roman"/>
        <family val="1"/>
        <charset val="204"/>
      </rPr>
      <t>2024-2025 уч.год</t>
    </r>
  </si>
  <si>
    <t>6З/32ДЗ/12Э</t>
  </si>
  <si>
    <t xml:space="preserve">История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</si>
</sst>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/>
    <xf numFmtId="0" fontId="22" fillId="0" borderId="9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0" fontId="15" fillId="8" borderId="9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2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85" zoomScale="110" zoomScaleNormal="110" zoomScaleSheetLayoutView="120" workbookViewId="0">
      <selection activeCell="B54" sqref="B54"/>
    </sheetView>
  </sheetViews>
  <sheetFormatPr defaultRowHeight="15" x14ac:dyDescent="0.25"/>
  <cols>
    <col min="1" max="1" width="9.7109375" style="7" customWidth="1"/>
    <col min="2" max="2" width="41.85546875" customWidth="1"/>
    <col min="3" max="3" width="12.7109375" style="14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8" width="6.140625" customWidth="1"/>
    <col min="9" max="10" width="6.85546875" customWidth="1"/>
    <col min="11" max="11" width="7.28515625" customWidth="1"/>
    <col min="12" max="12" width="6.7109375" customWidth="1"/>
    <col min="13" max="13" width="7.140625" customWidth="1"/>
    <col min="14" max="14" width="7.28515625" customWidth="1"/>
    <col min="15" max="15" width="7.140625" customWidth="1"/>
    <col min="16" max="16" width="7.85546875" customWidth="1"/>
  </cols>
  <sheetData>
    <row r="1" spans="1:18" x14ac:dyDescent="0.25">
      <c r="A1" s="78" t="s">
        <v>175</v>
      </c>
      <c r="B1" s="78"/>
      <c r="I1" s="64"/>
      <c r="J1" s="65"/>
      <c r="K1" s="64"/>
      <c r="L1" s="65"/>
      <c r="M1" s="65"/>
    </row>
    <row r="2" spans="1:18" x14ac:dyDescent="0.25">
      <c r="A2" s="78" t="s">
        <v>176</v>
      </c>
      <c r="B2" s="78"/>
      <c r="C2" s="65"/>
      <c r="D2" s="65"/>
      <c r="E2" s="65"/>
      <c r="F2" s="65"/>
      <c r="I2" s="64"/>
      <c r="J2" s="65"/>
      <c r="K2" s="64"/>
      <c r="L2" s="65"/>
      <c r="M2" s="65"/>
    </row>
    <row r="3" spans="1:18" x14ac:dyDescent="0.25">
      <c r="B3" s="64"/>
      <c r="C3" s="65"/>
      <c r="D3" s="65"/>
      <c r="E3" s="65"/>
      <c r="F3" s="65"/>
      <c r="I3" s="64"/>
      <c r="J3" s="65"/>
      <c r="K3" s="64"/>
      <c r="L3" s="65"/>
      <c r="M3" s="65"/>
    </row>
    <row r="4" spans="1:18" x14ac:dyDescent="0.25">
      <c r="B4" s="64"/>
      <c r="C4" s="65"/>
      <c r="D4" s="65"/>
      <c r="E4" s="65"/>
      <c r="F4" s="65"/>
      <c r="I4" s="66"/>
      <c r="K4" s="66"/>
    </row>
    <row r="5" spans="1:18" ht="6.75" customHeight="1" x14ac:dyDescent="0.25">
      <c r="B5" s="66"/>
      <c r="C5"/>
    </row>
    <row r="6" spans="1:18" ht="15.75" x14ac:dyDescent="0.25">
      <c r="B6" s="111" t="s">
        <v>146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8" ht="15.75" x14ac:dyDescent="0.25">
      <c r="B7" s="110" t="s">
        <v>147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8" ht="15.75" x14ac:dyDescent="0.25">
      <c r="B8" s="110" t="s">
        <v>148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8" ht="15.75" x14ac:dyDescent="0.25">
      <c r="B9" s="110" t="s">
        <v>149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8" ht="15.75" x14ac:dyDescent="0.25">
      <c r="B10" s="110" t="s">
        <v>150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8" ht="15.75" x14ac:dyDescent="0.25">
      <c r="B11" s="110" t="s">
        <v>151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8" ht="15.75" x14ac:dyDescent="0.25">
      <c r="B12" s="110" t="s">
        <v>159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8" ht="15.75" x14ac:dyDescent="0.25">
      <c r="B13" s="110" t="s">
        <v>158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8" ht="9" customHeight="1" x14ac:dyDescent="0.25"/>
    <row r="15" spans="1:18" x14ac:dyDescent="0.25">
      <c r="G15" s="112" t="s">
        <v>156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x14ac:dyDescent="0.25">
      <c r="G16" s="112" t="s">
        <v>152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20" x14ac:dyDescent="0.25">
      <c r="G17" s="112" t="s">
        <v>157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5"/>
    </row>
    <row r="18" spans="1:20" x14ac:dyDescent="0.25">
      <c r="G18" s="113" t="s">
        <v>153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20" x14ac:dyDescent="0.25">
      <c r="G19" s="112" t="s">
        <v>154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1" spans="1:20" s="7" customFormat="1" ht="12" x14ac:dyDescent="0.2">
      <c r="A21" s="82"/>
      <c r="B21" s="82"/>
      <c r="C21" s="82"/>
      <c r="D21" s="82"/>
      <c r="E21" s="82"/>
    </row>
    <row r="22" spans="1:20" ht="28.5" customHeight="1" x14ac:dyDescent="0.25">
      <c r="A22" s="88" t="s">
        <v>0</v>
      </c>
      <c r="B22" s="90" t="s">
        <v>1</v>
      </c>
      <c r="C22" s="93" t="s">
        <v>2</v>
      </c>
      <c r="D22" s="89" t="s">
        <v>3</v>
      </c>
      <c r="E22" s="89"/>
      <c r="F22" s="89"/>
      <c r="G22" s="89"/>
      <c r="H22" s="89"/>
      <c r="I22" s="89" t="s">
        <v>67</v>
      </c>
      <c r="J22" s="89"/>
      <c r="K22" s="89"/>
      <c r="L22" s="89"/>
      <c r="M22" s="89"/>
      <c r="N22" s="89"/>
      <c r="O22" s="89"/>
      <c r="P22" s="89"/>
    </row>
    <row r="23" spans="1:20" ht="15.75" hidden="1" customHeight="1" thickBot="1" x14ac:dyDescent="0.3">
      <c r="A23" s="88"/>
      <c r="B23" s="91"/>
      <c r="C23" s="9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20" ht="15.75" hidden="1" customHeight="1" thickBot="1" x14ac:dyDescent="0.3">
      <c r="A24" s="88"/>
      <c r="B24" s="91"/>
      <c r="C24" s="94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20" ht="22.5" customHeight="1" x14ac:dyDescent="0.25">
      <c r="A25" s="88"/>
      <c r="B25" s="91"/>
      <c r="C25" s="94"/>
      <c r="D25" s="107" t="s">
        <v>4</v>
      </c>
      <c r="E25" s="107" t="s">
        <v>5</v>
      </c>
      <c r="F25" s="89" t="s">
        <v>6</v>
      </c>
      <c r="G25" s="89"/>
      <c r="H25" s="89"/>
      <c r="I25" s="108" t="s">
        <v>198</v>
      </c>
      <c r="J25" s="109"/>
      <c r="K25" s="108" t="s">
        <v>199</v>
      </c>
      <c r="L25" s="109"/>
      <c r="M25" s="108" t="s">
        <v>200</v>
      </c>
      <c r="N25" s="109"/>
      <c r="O25" s="108" t="s">
        <v>201</v>
      </c>
      <c r="P25" s="109"/>
    </row>
    <row r="26" spans="1:20" ht="15" customHeight="1" x14ac:dyDescent="0.25">
      <c r="A26" s="88"/>
      <c r="B26" s="91"/>
      <c r="C26" s="94"/>
      <c r="D26" s="107"/>
      <c r="E26" s="107"/>
      <c r="F26" s="107" t="s">
        <v>11</v>
      </c>
      <c r="G26" s="108" t="s">
        <v>12</v>
      </c>
      <c r="H26" s="109"/>
      <c r="I26" s="1" t="s">
        <v>13</v>
      </c>
      <c r="J26" s="1" t="s">
        <v>14</v>
      </c>
      <c r="K26" s="1" t="s">
        <v>15</v>
      </c>
      <c r="L26" s="1" t="s">
        <v>16</v>
      </c>
      <c r="M26" s="1" t="s">
        <v>17</v>
      </c>
      <c r="N26" s="1" t="s">
        <v>18</v>
      </c>
      <c r="O26" s="1" t="s">
        <v>108</v>
      </c>
      <c r="P26" s="1" t="s">
        <v>109</v>
      </c>
    </row>
    <row r="27" spans="1:20" ht="63" customHeight="1" x14ac:dyDescent="0.25">
      <c r="A27" s="88"/>
      <c r="B27" s="92"/>
      <c r="C27" s="95"/>
      <c r="D27" s="107"/>
      <c r="E27" s="107"/>
      <c r="F27" s="107"/>
      <c r="G27" s="2" t="s">
        <v>19</v>
      </c>
      <c r="H27" s="2" t="s">
        <v>20</v>
      </c>
      <c r="I27" s="1" t="s">
        <v>178</v>
      </c>
      <c r="J27" s="1" t="s">
        <v>179</v>
      </c>
      <c r="K27" s="1" t="s">
        <v>78</v>
      </c>
      <c r="L27" s="1" t="s">
        <v>136</v>
      </c>
      <c r="M27" s="1" t="s">
        <v>78</v>
      </c>
      <c r="N27" s="1" t="s">
        <v>137</v>
      </c>
      <c r="O27" s="1" t="s">
        <v>138</v>
      </c>
      <c r="P27" s="1" t="s">
        <v>139</v>
      </c>
    </row>
    <row r="28" spans="1:20" s="4" customFormat="1" x14ac:dyDescent="0.25">
      <c r="A28" s="13">
        <v>1</v>
      </c>
      <c r="B28" s="3">
        <v>2</v>
      </c>
      <c r="C28" s="54">
        <v>3</v>
      </c>
      <c r="D28" s="55">
        <v>4</v>
      </c>
      <c r="E28" s="55">
        <v>5</v>
      </c>
      <c r="F28" s="55">
        <v>6</v>
      </c>
      <c r="G28" s="55">
        <v>8</v>
      </c>
      <c r="H28" s="3">
        <v>9</v>
      </c>
      <c r="I28" s="55">
        <v>10</v>
      </c>
      <c r="J28" s="55">
        <v>11</v>
      </c>
      <c r="K28" s="55">
        <v>12</v>
      </c>
      <c r="L28" s="55">
        <v>13</v>
      </c>
      <c r="M28" s="55">
        <v>14</v>
      </c>
      <c r="N28" s="55">
        <v>15</v>
      </c>
      <c r="O28" s="55">
        <v>16</v>
      </c>
      <c r="P28" s="55">
        <v>17</v>
      </c>
    </row>
    <row r="29" spans="1:20" s="7" customFormat="1" ht="14.25" x14ac:dyDescent="0.2">
      <c r="A29" s="5" t="s">
        <v>21</v>
      </c>
      <c r="B29" s="49" t="s">
        <v>95</v>
      </c>
      <c r="C29" s="60" t="s">
        <v>191</v>
      </c>
      <c r="D29" s="60">
        <f t="shared" ref="D29:P29" si="0">SUM(D45+D39+D30)</f>
        <v>2106</v>
      </c>
      <c r="E29" s="60">
        <f t="shared" si="0"/>
        <v>702</v>
      </c>
      <c r="F29" s="60">
        <f t="shared" si="0"/>
        <v>1404</v>
      </c>
      <c r="G29" s="60">
        <f t="shared" si="0"/>
        <v>680</v>
      </c>
      <c r="H29" s="60">
        <f t="shared" si="0"/>
        <v>0</v>
      </c>
      <c r="I29" s="60">
        <f t="shared" si="0"/>
        <v>559</v>
      </c>
      <c r="J29" s="60">
        <f t="shared" si="0"/>
        <v>708</v>
      </c>
      <c r="K29" s="60">
        <f t="shared" si="0"/>
        <v>137</v>
      </c>
      <c r="L29" s="60">
        <f t="shared" si="0"/>
        <v>0</v>
      </c>
      <c r="M29" s="60">
        <f t="shared" si="0"/>
        <v>0</v>
      </c>
      <c r="N29" s="60">
        <f t="shared" si="0"/>
        <v>0</v>
      </c>
      <c r="O29" s="60">
        <f t="shared" si="0"/>
        <v>0</v>
      </c>
      <c r="P29" s="60">
        <f t="shared" si="0"/>
        <v>0</v>
      </c>
    </row>
    <row r="30" spans="1:20" s="7" customFormat="1" ht="28.5" x14ac:dyDescent="0.2">
      <c r="A30" s="6" t="s">
        <v>79</v>
      </c>
      <c r="B30" s="50" t="s">
        <v>80</v>
      </c>
      <c r="C30" s="59" t="s">
        <v>119</v>
      </c>
      <c r="D30" s="59">
        <f t="shared" ref="D30:P30" si="1">SUM(D31:D38)</f>
        <v>1130</v>
      </c>
      <c r="E30" s="59">
        <f t="shared" si="1"/>
        <v>376</v>
      </c>
      <c r="F30" s="59">
        <f t="shared" si="1"/>
        <v>754</v>
      </c>
      <c r="G30" s="59">
        <f t="shared" si="1"/>
        <v>433</v>
      </c>
      <c r="H30" s="59">
        <f t="shared" si="1"/>
        <v>0</v>
      </c>
      <c r="I30" s="59">
        <f t="shared" si="1"/>
        <v>306</v>
      </c>
      <c r="J30" s="59">
        <f t="shared" si="1"/>
        <v>379</v>
      </c>
      <c r="K30" s="59">
        <f t="shared" si="1"/>
        <v>69</v>
      </c>
      <c r="L30" s="59">
        <f t="shared" si="1"/>
        <v>0</v>
      </c>
      <c r="M30" s="59">
        <f t="shared" si="1"/>
        <v>0</v>
      </c>
      <c r="N30" s="59">
        <f t="shared" si="1"/>
        <v>0</v>
      </c>
      <c r="O30" s="59">
        <f t="shared" si="1"/>
        <v>0</v>
      </c>
      <c r="P30" s="59">
        <f t="shared" si="1"/>
        <v>0</v>
      </c>
    </row>
    <row r="31" spans="1:20" s="7" customFormat="1" x14ac:dyDescent="0.2">
      <c r="A31" s="48" t="s">
        <v>81</v>
      </c>
      <c r="B31" s="75" t="s">
        <v>117</v>
      </c>
      <c r="C31" s="29" t="s">
        <v>110</v>
      </c>
      <c r="D31" s="29">
        <f>SUM(E31:F31)</f>
        <v>175</v>
      </c>
      <c r="E31" s="29">
        <v>58</v>
      </c>
      <c r="F31" s="29">
        <f>SUM(I31:P31)</f>
        <v>117</v>
      </c>
      <c r="G31" s="29">
        <v>117</v>
      </c>
      <c r="H31" s="58"/>
      <c r="I31" s="29">
        <v>51</v>
      </c>
      <c r="J31" s="29">
        <v>66</v>
      </c>
      <c r="K31" s="29"/>
      <c r="L31" s="29"/>
      <c r="M31" s="29"/>
      <c r="N31" s="29"/>
      <c r="O31" s="29"/>
      <c r="P31" s="29"/>
    </row>
    <row r="32" spans="1:20" s="7" customFormat="1" x14ac:dyDescent="0.2">
      <c r="A32" s="48" t="s">
        <v>82</v>
      </c>
      <c r="B32" s="75" t="s">
        <v>177</v>
      </c>
      <c r="C32" s="28" t="s">
        <v>113</v>
      </c>
      <c r="D32" s="29">
        <f t="shared" ref="D32:D38" si="2">SUM(E32:F32)</f>
        <v>234</v>
      </c>
      <c r="E32" s="29">
        <v>78</v>
      </c>
      <c r="F32" s="29">
        <f t="shared" ref="F32:F38" si="3">SUM(I32:P32)</f>
        <v>156</v>
      </c>
      <c r="G32" s="29">
        <v>59</v>
      </c>
      <c r="H32" s="58"/>
      <c r="I32" s="29">
        <v>68</v>
      </c>
      <c r="J32" s="29">
        <v>88</v>
      </c>
      <c r="K32" s="29"/>
      <c r="L32" s="29"/>
      <c r="M32" s="29"/>
      <c r="N32" s="29"/>
      <c r="O32" s="29"/>
      <c r="P32" s="29"/>
    </row>
    <row r="33" spans="1:16" s="7" customFormat="1" x14ac:dyDescent="0.2">
      <c r="A33" s="48" t="s">
        <v>83</v>
      </c>
      <c r="B33" s="75" t="s">
        <v>31</v>
      </c>
      <c r="C33" s="29" t="s">
        <v>111</v>
      </c>
      <c r="D33" s="29">
        <f t="shared" si="2"/>
        <v>175</v>
      </c>
      <c r="E33" s="29">
        <v>58</v>
      </c>
      <c r="F33" s="29">
        <f t="shared" si="3"/>
        <v>117</v>
      </c>
      <c r="G33" s="29">
        <v>117</v>
      </c>
      <c r="H33" s="58"/>
      <c r="I33" s="29">
        <v>51</v>
      </c>
      <c r="J33" s="29">
        <v>66</v>
      </c>
      <c r="K33" s="29"/>
      <c r="L33" s="29"/>
      <c r="M33" s="29"/>
      <c r="N33" s="29"/>
      <c r="O33" s="29"/>
      <c r="P33" s="29"/>
    </row>
    <row r="34" spans="1:16" s="7" customFormat="1" x14ac:dyDescent="0.2">
      <c r="A34" s="48" t="s">
        <v>84</v>
      </c>
      <c r="B34" s="75" t="s">
        <v>155</v>
      </c>
      <c r="C34" s="29" t="s">
        <v>110</v>
      </c>
      <c r="D34" s="29">
        <f t="shared" si="2"/>
        <v>105</v>
      </c>
      <c r="E34" s="29">
        <v>35</v>
      </c>
      <c r="F34" s="29">
        <f t="shared" si="3"/>
        <v>70</v>
      </c>
      <c r="G34" s="29">
        <v>20</v>
      </c>
      <c r="H34" s="58"/>
      <c r="I34" s="29">
        <v>34</v>
      </c>
      <c r="J34" s="29">
        <v>36</v>
      </c>
      <c r="K34" s="29"/>
      <c r="L34" s="29"/>
      <c r="M34" s="29"/>
      <c r="N34" s="29"/>
      <c r="O34" s="29"/>
      <c r="P34" s="29"/>
    </row>
    <row r="35" spans="1:16" s="7" customFormat="1" x14ac:dyDescent="0.2">
      <c r="A35" s="48" t="s">
        <v>85</v>
      </c>
      <c r="B35" s="75" t="s">
        <v>92</v>
      </c>
      <c r="C35" s="29" t="s">
        <v>110</v>
      </c>
      <c r="D35" s="29">
        <f t="shared" si="2"/>
        <v>117</v>
      </c>
      <c r="E35" s="29">
        <v>39</v>
      </c>
      <c r="F35" s="29">
        <f t="shared" si="3"/>
        <v>78</v>
      </c>
      <c r="G35" s="29">
        <v>46</v>
      </c>
      <c r="H35" s="58"/>
      <c r="I35" s="29">
        <v>34</v>
      </c>
      <c r="J35" s="29">
        <v>44</v>
      </c>
      <c r="K35" s="29"/>
      <c r="L35" s="29"/>
      <c r="M35" s="29"/>
      <c r="N35" s="29"/>
      <c r="O35" s="29"/>
      <c r="P35" s="29"/>
    </row>
    <row r="36" spans="1:16" s="7" customFormat="1" x14ac:dyDescent="0.2">
      <c r="A36" s="48" t="s">
        <v>86</v>
      </c>
      <c r="B36" s="75" t="s">
        <v>118</v>
      </c>
      <c r="C36" s="29" t="s">
        <v>112</v>
      </c>
      <c r="D36" s="29">
        <f t="shared" si="2"/>
        <v>162</v>
      </c>
      <c r="E36" s="29">
        <v>54</v>
      </c>
      <c r="F36" s="29">
        <f t="shared" si="3"/>
        <v>108</v>
      </c>
      <c r="G36" s="29">
        <v>36</v>
      </c>
      <c r="H36" s="58"/>
      <c r="I36" s="29">
        <v>17</v>
      </c>
      <c r="J36" s="29">
        <v>22</v>
      </c>
      <c r="K36" s="29">
        <v>69</v>
      </c>
      <c r="L36" s="29"/>
      <c r="M36" s="29"/>
      <c r="N36" s="29"/>
      <c r="O36" s="29"/>
      <c r="P36" s="29"/>
    </row>
    <row r="37" spans="1:16" s="7" customFormat="1" x14ac:dyDescent="0.2">
      <c r="A37" s="48" t="s">
        <v>87</v>
      </c>
      <c r="B37" s="75" t="s">
        <v>172</v>
      </c>
      <c r="C37" s="29" t="s">
        <v>110</v>
      </c>
      <c r="D37" s="29">
        <f t="shared" si="2"/>
        <v>54</v>
      </c>
      <c r="E37" s="29">
        <f>F37/2</f>
        <v>18</v>
      </c>
      <c r="F37" s="29">
        <f t="shared" si="3"/>
        <v>36</v>
      </c>
      <c r="G37" s="29">
        <v>10</v>
      </c>
      <c r="H37" s="58"/>
      <c r="I37" s="29">
        <v>17</v>
      </c>
      <c r="J37" s="29">
        <v>19</v>
      </c>
      <c r="K37" s="29"/>
      <c r="L37" s="29"/>
      <c r="M37" s="29"/>
      <c r="N37" s="29"/>
      <c r="O37" s="29"/>
      <c r="P37" s="29"/>
    </row>
    <row r="38" spans="1:16" s="7" customFormat="1" x14ac:dyDescent="0.2">
      <c r="A38" s="48" t="s">
        <v>88</v>
      </c>
      <c r="B38" s="75" t="s">
        <v>180</v>
      </c>
      <c r="C38" s="29" t="s">
        <v>110</v>
      </c>
      <c r="D38" s="29">
        <f t="shared" si="2"/>
        <v>108</v>
      </c>
      <c r="E38" s="29">
        <v>36</v>
      </c>
      <c r="F38" s="29">
        <f t="shared" si="3"/>
        <v>72</v>
      </c>
      <c r="G38" s="29">
        <v>28</v>
      </c>
      <c r="H38" s="58"/>
      <c r="I38" s="29">
        <v>34</v>
      </c>
      <c r="J38" s="29">
        <v>38</v>
      </c>
      <c r="K38" s="31"/>
      <c r="L38" s="31"/>
      <c r="M38" s="31"/>
      <c r="N38" s="31"/>
      <c r="O38" s="31"/>
      <c r="P38" s="31"/>
    </row>
    <row r="39" spans="1:16" s="7" customFormat="1" ht="28.5" x14ac:dyDescent="0.2">
      <c r="A39" s="6" t="s">
        <v>89</v>
      </c>
      <c r="B39" s="51" t="s">
        <v>96</v>
      </c>
      <c r="C39" s="70" t="s">
        <v>166</v>
      </c>
      <c r="D39" s="59">
        <f>SUM(D40:D44)</f>
        <v>922</v>
      </c>
      <c r="E39" s="59">
        <f t="shared" ref="E39:P39" si="4">SUM(E40:E44)</f>
        <v>308</v>
      </c>
      <c r="F39" s="59">
        <f t="shared" si="4"/>
        <v>614</v>
      </c>
      <c r="G39" s="59">
        <f t="shared" si="4"/>
        <v>239</v>
      </c>
      <c r="H39" s="59">
        <f t="shared" si="4"/>
        <v>0</v>
      </c>
      <c r="I39" s="59">
        <f t="shared" si="4"/>
        <v>236</v>
      </c>
      <c r="J39" s="59">
        <f t="shared" si="4"/>
        <v>310</v>
      </c>
      <c r="K39" s="59">
        <f t="shared" si="4"/>
        <v>68</v>
      </c>
      <c r="L39" s="59">
        <f t="shared" si="4"/>
        <v>0</v>
      </c>
      <c r="M39" s="59">
        <f t="shared" si="4"/>
        <v>0</v>
      </c>
      <c r="N39" s="59">
        <f t="shared" si="4"/>
        <v>0</v>
      </c>
      <c r="O39" s="59">
        <f t="shared" si="4"/>
        <v>0</v>
      </c>
      <c r="P39" s="59">
        <f t="shared" si="4"/>
        <v>0</v>
      </c>
    </row>
    <row r="40" spans="1:16" s="7" customFormat="1" x14ac:dyDescent="0.2">
      <c r="A40" s="76" t="s">
        <v>167</v>
      </c>
      <c r="B40" s="75" t="s">
        <v>160</v>
      </c>
      <c r="C40" s="28" t="s">
        <v>113</v>
      </c>
      <c r="D40" s="71">
        <v>176</v>
      </c>
      <c r="E40" s="71">
        <v>59</v>
      </c>
      <c r="F40" s="71">
        <v>117</v>
      </c>
      <c r="G40" s="71">
        <v>47</v>
      </c>
      <c r="H40" s="71"/>
      <c r="I40" s="71">
        <v>51</v>
      </c>
      <c r="J40" s="71">
        <v>66</v>
      </c>
      <c r="K40" s="71"/>
      <c r="L40" s="71"/>
      <c r="M40" s="71"/>
      <c r="N40" s="71"/>
      <c r="O40" s="71"/>
      <c r="P40" s="71"/>
    </row>
    <row r="41" spans="1:16" s="7" customFormat="1" x14ac:dyDescent="0.2">
      <c r="A41" s="76" t="s">
        <v>168</v>
      </c>
      <c r="B41" s="33" t="s">
        <v>161</v>
      </c>
      <c r="C41" s="28" t="s">
        <v>182</v>
      </c>
      <c r="D41" s="29">
        <v>292</v>
      </c>
      <c r="E41" s="29">
        <v>97</v>
      </c>
      <c r="F41" s="29">
        <v>195</v>
      </c>
      <c r="G41" s="29">
        <v>90</v>
      </c>
      <c r="H41" s="29"/>
      <c r="I41" s="29">
        <v>100</v>
      </c>
      <c r="J41" s="29">
        <v>95</v>
      </c>
      <c r="K41" s="29"/>
      <c r="L41" s="29"/>
      <c r="M41" s="29"/>
      <c r="N41" s="29"/>
      <c r="O41" s="29"/>
      <c r="P41" s="29"/>
    </row>
    <row r="42" spans="1:16" s="7" customFormat="1" x14ac:dyDescent="0.2">
      <c r="A42" s="76" t="s">
        <v>90</v>
      </c>
      <c r="B42" s="33" t="s">
        <v>174</v>
      </c>
      <c r="C42" s="28" t="s">
        <v>186</v>
      </c>
      <c r="D42" s="29">
        <f>E42+F42</f>
        <v>54</v>
      </c>
      <c r="E42" s="29">
        <f>F42/2</f>
        <v>18</v>
      </c>
      <c r="F42" s="29">
        <f>I42+J42</f>
        <v>36</v>
      </c>
      <c r="G42" s="29">
        <v>10</v>
      </c>
      <c r="H42" s="29"/>
      <c r="I42" s="29"/>
      <c r="J42" s="29">
        <v>36</v>
      </c>
      <c r="K42" s="29"/>
      <c r="L42" s="29"/>
      <c r="M42" s="29"/>
      <c r="N42" s="29"/>
      <c r="O42" s="29"/>
      <c r="P42" s="29"/>
    </row>
    <row r="43" spans="1:16" s="7" customFormat="1" ht="15.75" customHeight="1" x14ac:dyDescent="0.2">
      <c r="A43" s="76" t="s">
        <v>91</v>
      </c>
      <c r="B43" s="75" t="s">
        <v>203</v>
      </c>
      <c r="C43" s="29" t="s">
        <v>113</v>
      </c>
      <c r="D43" s="29">
        <f t="shared" ref="D43:D44" si="5">SUM(E43:F43)</f>
        <v>239</v>
      </c>
      <c r="E43" s="29">
        <v>80</v>
      </c>
      <c r="F43" s="29">
        <f t="shared" ref="F43:F44" si="6">SUM(I43:P43)</f>
        <v>159</v>
      </c>
      <c r="G43" s="29">
        <v>49</v>
      </c>
      <c r="H43" s="58"/>
      <c r="I43" s="29">
        <v>68</v>
      </c>
      <c r="J43" s="29">
        <v>91</v>
      </c>
      <c r="K43" s="29"/>
      <c r="L43" s="31"/>
      <c r="M43" s="31"/>
      <c r="N43" s="31"/>
      <c r="O43" s="31"/>
      <c r="P43" s="31"/>
    </row>
    <row r="44" spans="1:16" s="7" customFormat="1" ht="30" customHeight="1" x14ac:dyDescent="0.2">
      <c r="A44" s="76" t="s">
        <v>183</v>
      </c>
      <c r="B44" s="75" t="s">
        <v>97</v>
      </c>
      <c r="C44" s="29" t="s">
        <v>112</v>
      </c>
      <c r="D44" s="29">
        <f t="shared" si="5"/>
        <v>161</v>
      </c>
      <c r="E44" s="29">
        <v>54</v>
      </c>
      <c r="F44" s="29">
        <f t="shared" si="6"/>
        <v>107</v>
      </c>
      <c r="G44" s="72">
        <v>43</v>
      </c>
      <c r="H44" s="58"/>
      <c r="I44" s="29">
        <v>17</v>
      </c>
      <c r="J44" s="29">
        <v>22</v>
      </c>
      <c r="K44" s="29">
        <v>68</v>
      </c>
      <c r="L44" s="31"/>
      <c r="M44" s="31"/>
      <c r="N44" s="31"/>
      <c r="O44" s="31"/>
      <c r="P44" s="31"/>
    </row>
    <row r="45" spans="1:16" s="7" customFormat="1" ht="14.25" x14ac:dyDescent="0.2">
      <c r="A45" s="21" t="s">
        <v>93</v>
      </c>
      <c r="B45" s="52" t="s">
        <v>94</v>
      </c>
      <c r="C45" s="70" t="s">
        <v>190</v>
      </c>
      <c r="D45" s="59">
        <f t="shared" ref="D45:J45" si="7">SUM(D46:D46)</f>
        <v>54</v>
      </c>
      <c r="E45" s="59">
        <f t="shared" si="7"/>
        <v>18</v>
      </c>
      <c r="F45" s="59">
        <f t="shared" si="7"/>
        <v>36</v>
      </c>
      <c r="G45" s="59">
        <f t="shared" si="7"/>
        <v>8</v>
      </c>
      <c r="H45" s="59">
        <f t="shared" si="7"/>
        <v>0</v>
      </c>
      <c r="I45" s="59">
        <f t="shared" si="7"/>
        <v>17</v>
      </c>
      <c r="J45" s="59">
        <f t="shared" si="7"/>
        <v>19</v>
      </c>
      <c r="K45" s="59">
        <f t="shared" ref="K45:P45" si="8">SUM(K46)</f>
        <v>0</v>
      </c>
      <c r="L45" s="59">
        <f t="shared" si="8"/>
        <v>0</v>
      </c>
      <c r="M45" s="59">
        <f t="shared" si="8"/>
        <v>0</v>
      </c>
      <c r="N45" s="59">
        <f t="shared" si="8"/>
        <v>0</v>
      </c>
      <c r="O45" s="59">
        <f t="shared" si="8"/>
        <v>0</v>
      </c>
      <c r="P45" s="59">
        <f t="shared" si="8"/>
        <v>0</v>
      </c>
    </row>
    <row r="46" spans="1:16" s="7" customFormat="1" x14ac:dyDescent="0.2">
      <c r="A46" s="20" t="s">
        <v>173</v>
      </c>
      <c r="B46" s="53" t="s">
        <v>181</v>
      </c>
      <c r="C46" s="29" t="s">
        <v>110</v>
      </c>
      <c r="D46" s="29">
        <f>SUM(E46:F46)</f>
        <v>54</v>
      </c>
      <c r="E46" s="29">
        <v>18</v>
      </c>
      <c r="F46" s="29">
        <f>SUM(I46:P46)</f>
        <v>36</v>
      </c>
      <c r="G46" s="72">
        <v>8</v>
      </c>
      <c r="H46" s="58"/>
      <c r="I46" s="29">
        <v>17</v>
      </c>
      <c r="J46" s="29">
        <v>19</v>
      </c>
      <c r="K46" s="31"/>
      <c r="L46" s="31"/>
      <c r="M46" s="31"/>
      <c r="N46" s="31"/>
      <c r="O46" s="31"/>
      <c r="P46" s="31"/>
    </row>
    <row r="47" spans="1:16" s="7" customFormat="1" x14ac:dyDescent="0.2">
      <c r="A47" s="20"/>
      <c r="B47" s="67" t="s">
        <v>162</v>
      </c>
      <c r="C47" s="29"/>
      <c r="D47" s="29">
        <v>18</v>
      </c>
      <c r="E47" s="29"/>
      <c r="F47" s="29">
        <v>18</v>
      </c>
      <c r="G47" s="29"/>
      <c r="H47" s="58"/>
      <c r="I47" s="29"/>
      <c r="J47" s="29"/>
      <c r="K47" s="31"/>
      <c r="L47" s="31"/>
      <c r="M47" s="31"/>
      <c r="N47" s="31"/>
      <c r="O47" s="31"/>
      <c r="P47" s="31"/>
    </row>
    <row r="48" spans="1:16" s="7" customFormat="1" ht="28.5" x14ac:dyDescent="0.2">
      <c r="A48" s="5" t="s">
        <v>22</v>
      </c>
      <c r="B48" s="26" t="s">
        <v>23</v>
      </c>
      <c r="C48" s="56" t="s">
        <v>143</v>
      </c>
      <c r="D48" s="57">
        <f>SUM(D49:D54)</f>
        <v>906</v>
      </c>
      <c r="E48" s="57">
        <f t="shared" ref="E48:P48" si="9">SUM(E49:E54)</f>
        <v>302</v>
      </c>
      <c r="F48" s="57">
        <f t="shared" si="9"/>
        <v>604</v>
      </c>
      <c r="G48" s="57">
        <f t="shared" si="9"/>
        <v>454</v>
      </c>
      <c r="H48" s="32">
        <f t="shared" si="9"/>
        <v>0</v>
      </c>
      <c r="I48" s="57">
        <f t="shared" si="9"/>
        <v>36</v>
      </c>
      <c r="J48" s="57">
        <f t="shared" si="9"/>
        <v>0</v>
      </c>
      <c r="K48" s="57">
        <f t="shared" si="9"/>
        <v>112</v>
      </c>
      <c r="L48" s="57">
        <f t="shared" si="9"/>
        <v>88</v>
      </c>
      <c r="M48" s="57">
        <f t="shared" si="9"/>
        <v>112</v>
      </c>
      <c r="N48" s="57">
        <f t="shared" si="9"/>
        <v>80</v>
      </c>
      <c r="O48" s="57">
        <f t="shared" si="9"/>
        <v>136</v>
      </c>
      <c r="P48" s="57">
        <f t="shared" si="9"/>
        <v>40</v>
      </c>
    </row>
    <row r="49" spans="1:16" s="7" customFormat="1" x14ac:dyDescent="0.2">
      <c r="A49" s="19" t="s">
        <v>24</v>
      </c>
      <c r="B49" s="33" t="s">
        <v>25</v>
      </c>
      <c r="C49" s="28" t="s">
        <v>140</v>
      </c>
      <c r="D49" s="29">
        <f>SUM(E49:F49)</f>
        <v>60</v>
      </c>
      <c r="E49" s="29">
        <v>12</v>
      </c>
      <c r="F49" s="29">
        <f>SUM(I49:P49)</f>
        <v>48</v>
      </c>
      <c r="G49" s="29">
        <v>8</v>
      </c>
      <c r="H49" s="29"/>
      <c r="I49" s="29"/>
      <c r="J49" s="30"/>
      <c r="K49" s="30"/>
      <c r="L49" s="30"/>
      <c r="M49" s="30">
        <v>48</v>
      </c>
      <c r="N49" s="30"/>
      <c r="O49" s="30"/>
      <c r="P49" s="30"/>
    </row>
    <row r="50" spans="1:16" s="7" customFormat="1" x14ac:dyDescent="0.2">
      <c r="A50" s="19" t="s">
        <v>26</v>
      </c>
      <c r="B50" s="33" t="s">
        <v>28</v>
      </c>
      <c r="C50" s="28" t="s">
        <v>140</v>
      </c>
      <c r="D50" s="29">
        <f t="shared" ref="D50:D54" si="10">SUM(E50:F50)</f>
        <v>60</v>
      </c>
      <c r="E50" s="29">
        <v>12</v>
      </c>
      <c r="F50" s="29">
        <f t="shared" ref="F50:F54" si="11">SUM(I50:P50)</f>
        <v>48</v>
      </c>
      <c r="G50" s="29">
        <v>8</v>
      </c>
      <c r="H50" s="29"/>
      <c r="I50" s="29"/>
      <c r="J50" s="30"/>
      <c r="K50" s="30">
        <v>48</v>
      </c>
      <c r="L50" s="30"/>
      <c r="M50" s="30"/>
      <c r="N50" s="30"/>
      <c r="O50" s="30"/>
      <c r="P50" s="30"/>
    </row>
    <row r="51" spans="1:16" s="7" customFormat="1" x14ac:dyDescent="0.2">
      <c r="A51" s="19" t="s">
        <v>27</v>
      </c>
      <c r="B51" s="33" t="s">
        <v>120</v>
      </c>
      <c r="C51" s="28" t="s">
        <v>141</v>
      </c>
      <c r="D51" s="29">
        <f t="shared" si="10"/>
        <v>80</v>
      </c>
      <c r="E51" s="29">
        <v>12</v>
      </c>
      <c r="F51" s="29">
        <f t="shared" si="11"/>
        <v>68</v>
      </c>
      <c r="G51" s="29">
        <v>18</v>
      </c>
      <c r="H51" s="29"/>
      <c r="I51" s="29"/>
      <c r="J51" s="30"/>
      <c r="K51" s="30"/>
      <c r="L51" s="30"/>
      <c r="M51" s="30"/>
      <c r="N51" s="30"/>
      <c r="O51" s="30">
        <v>68</v>
      </c>
      <c r="P51" s="30"/>
    </row>
    <row r="52" spans="1:16" s="7" customFormat="1" x14ac:dyDescent="0.2">
      <c r="A52" s="19" t="s">
        <v>29</v>
      </c>
      <c r="B52" s="33" t="s">
        <v>30</v>
      </c>
      <c r="C52" s="28" t="s">
        <v>114</v>
      </c>
      <c r="D52" s="29">
        <f t="shared" si="10"/>
        <v>248</v>
      </c>
      <c r="E52" s="29">
        <v>46</v>
      </c>
      <c r="F52" s="29">
        <f t="shared" si="11"/>
        <v>202</v>
      </c>
      <c r="G52" s="29">
        <v>202</v>
      </c>
      <c r="H52" s="29"/>
      <c r="I52" s="29"/>
      <c r="J52" s="30"/>
      <c r="K52" s="30">
        <v>32</v>
      </c>
      <c r="L52" s="30">
        <v>44</v>
      </c>
      <c r="M52" s="30">
        <v>32</v>
      </c>
      <c r="N52" s="30">
        <v>40</v>
      </c>
      <c r="O52" s="30">
        <v>34</v>
      </c>
      <c r="P52" s="30">
        <v>20</v>
      </c>
    </row>
    <row r="53" spans="1:16" s="7" customFormat="1" x14ac:dyDescent="0.2">
      <c r="A53" s="19" t="s">
        <v>103</v>
      </c>
      <c r="B53" s="33" t="s">
        <v>31</v>
      </c>
      <c r="C53" s="28" t="s">
        <v>115</v>
      </c>
      <c r="D53" s="29">
        <f t="shared" si="10"/>
        <v>404</v>
      </c>
      <c r="E53" s="29">
        <v>202</v>
      </c>
      <c r="F53" s="29">
        <f t="shared" si="11"/>
        <v>202</v>
      </c>
      <c r="G53" s="29">
        <v>200</v>
      </c>
      <c r="H53" s="29"/>
      <c r="I53" s="29"/>
      <c r="J53" s="30"/>
      <c r="K53" s="30">
        <v>32</v>
      </c>
      <c r="L53" s="30">
        <v>44</v>
      </c>
      <c r="M53" s="30">
        <v>32</v>
      </c>
      <c r="N53" s="30">
        <v>40</v>
      </c>
      <c r="O53" s="30">
        <v>34</v>
      </c>
      <c r="P53" s="30">
        <v>20</v>
      </c>
    </row>
    <row r="54" spans="1:16" s="7" customFormat="1" ht="75" x14ac:dyDescent="0.2">
      <c r="A54" s="25" t="s">
        <v>121</v>
      </c>
      <c r="B54" s="77" t="s">
        <v>184</v>
      </c>
      <c r="C54" s="28" t="s">
        <v>141</v>
      </c>
      <c r="D54" s="29">
        <f t="shared" si="10"/>
        <v>54</v>
      </c>
      <c r="E54" s="29">
        <v>18</v>
      </c>
      <c r="F54" s="29">
        <f t="shared" si="11"/>
        <v>36</v>
      </c>
      <c r="G54" s="29">
        <v>18</v>
      </c>
      <c r="H54" s="29"/>
      <c r="I54" s="29">
        <v>36</v>
      </c>
      <c r="J54" s="30"/>
      <c r="K54" s="30"/>
      <c r="L54" s="30"/>
      <c r="M54" s="30"/>
      <c r="N54" s="30"/>
      <c r="O54" s="30"/>
      <c r="P54" s="30"/>
    </row>
    <row r="55" spans="1:16" s="7" customFormat="1" ht="28.5" x14ac:dyDescent="0.2">
      <c r="A55" s="22" t="s">
        <v>32</v>
      </c>
      <c r="B55" s="35" t="s">
        <v>33</v>
      </c>
      <c r="C55" s="27" t="s">
        <v>142</v>
      </c>
      <c r="D55" s="32">
        <f t="shared" ref="D55:P55" si="12">SUM(D56:D57)</f>
        <v>138</v>
      </c>
      <c r="E55" s="32">
        <f t="shared" si="12"/>
        <v>46</v>
      </c>
      <c r="F55" s="32">
        <f t="shared" si="12"/>
        <v>92</v>
      </c>
      <c r="G55" s="32">
        <f t="shared" si="12"/>
        <v>44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48</v>
      </c>
      <c r="L55" s="32">
        <f t="shared" si="12"/>
        <v>44</v>
      </c>
      <c r="M55" s="32">
        <f t="shared" si="12"/>
        <v>0</v>
      </c>
      <c r="N55" s="32">
        <f t="shared" si="12"/>
        <v>0</v>
      </c>
      <c r="O55" s="32">
        <f t="shared" si="12"/>
        <v>0</v>
      </c>
      <c r="P55" s="32">
        <f t="shared" si="12"/>
        <v>0</v>
      </c>
    </row>
    <row r="56" spans="1:16" s="7" customFormat="1" ht="45" x14ac:dyDescent="0.2">
      <c r="A56" s="19" t="s">
        <v>34</v>
      </c>
      <c r="B56" s="33" t="s">
        <v>185</v>
      </c>
      <c r="C56" s="28" t="s">
        <v>140</v>
      </c>
      <c r="D56" s="29">
        <f>SUM(E56:F56)</f>
        <v>72</v>
      </c>
      <c r="E56" s="29">
        <v>24</v>
      </c>
      <c r="F56" s="29">
        <f>SUM(I56:P56)</f>
        <v>48</v>
      </c>
      <c r="G56" s="29">
        <v>38</v>
      </c>
      <c r="H56" s="29"/>
      <c r="I56" s="29"/>
      <c r="J56" s="29"/>
      <c r="K56" s="29">
        <v>48</v>
      </c>
      <c r="L56" s="29"/>
      <c r="M56" s="29"/>
      <c r="N56" s="29"/>
      <c r="O56" s="29"/>
      <c r="P56" s="29"/>
    </row>
    <row r="57" spans="1:16" s="74" customFormat="1" x14ac:dyDescent="0.2">
      <c r="A57" s="19" t="s">
        <v>35</v>
      </c>
      <c r="B57" s="33" t="s">
        <v>98</v>
      </c>
      <c r="C57" s="73" t="s">
        <v>141</v>
      </c>
      <c r="D57" s="72">
        <f>SUM(E57:F57)</f>
        <v>66</v>
      </c>
      <c r="E57" s="72">
        <v>22</v>
      </c>
      <c r="F57" s="72">
        <f>SUM(I57:P57)</f>
        <v>44</v>
      </c>
      <c r="G57" s="72">
        <v>6</v>
      </c>
      <c r="H57" s="72"/>
      <c r="I57" s="72"/>
      <c r="J57" s="72"/>
      <c r="K57" s="72"/>
      <c r="L57" s="72">
        <v>44</v>
      </c>
      <c r="M57" s="72"/>
      <c r="N57" s="72"/>
      <c r="O57" s="72"/>
      <c r="P57" s="72"/>
    </row>
    <row r="58" spans="1:16" s="7" customFormat="1" ht="14.25" x14ac:dyDescent="0.2">
      <c r="A58" s="22" t="s">
        <v>36</v>
      </c>
      <c r="B58" s="35" t="s">
        <v>37</v>
      </c>
      <c r="C58" s="27" t="s">
        <v>194</v>
      </c>
      <c r="D58" s="32">
        <f>SUM(D69+D59)</f>
        <v>4698</v>
      </c>
      <c r="E58" s="32">
        <f>SUM(E69+E59)</f>
        <v>1470</v>
      </c>
      <c r="F58" s="32">
        <f>SUM(F69+F59)</f>
        <v>3228</v>
      </c>
      <c r="G58" s="32">
        <f>SUM(G69+G59)</f>
        <v>1484</v>
      </c>
      <c r="H58" s="32">
        <f t="shared" ref="H58:I58" si="13">SUM(H69+H59)</f>
        <v>40</v>
      </c>
      <c r="I58" s="32">
        <f t="shared" si="13"/>
        <v>17</v>
      </c>
      <c r="J58" s="32">
        <f>SUM(J69+J59)</f>
        <v>84</v>
      </c>
      <c r="K58" s="32">
        <f t="shared" ref="K58:P58" si="14">SUM(K69+K59)</f>
        <v>279</v>
      </c>
      <c r="L58" s="32">
        <f t="shared" si="14"/>
        <v>696</v>
      </c>
      <c r="M58" s="32">
        <f t="shared" si="14"/>
        <v>464</v>
      </c>
      <c r="N58" s="32">
        <f t="shared" si="14"/>
        <v>748</v>
      </c>
      <c r="O58" s="32">
        <f t="shared" si="14"/>
        <v>476</v>
      </c>
      <c r="P58" s="32">
        <f t="shared" si="14"/>
        <v>464</v>
      </c>
    </row>
    <row r="59" spans="1:16" s="7" customFormat="1" ht="14.25" x14ac:dyDescent="0.2">
      <c r="A59" s="24" t="s">
        <v>38</v>
      </c>
      <c r="B59" s="36" t="s">
        <v>39</v>
      </c>
      <c r="C59" s="37" t="s">
        <v>192</v>
      </c>
      <c r="D59" s="38">
        <f>SUM(D60:D68)</f>
        <v>1056</v>
      </c>
      <c r="E59" s="38">
        <f t="shared" ref="E59:P59" si="15">SUM(E60:E68)</f>
        <v>352</v>
      </c>
      <c r="F59" s="38">
        <f t="shared" si="15"/>
        <v>704</v>
      </c>
      <c r="G59" s="38">
        <f t="shared" si="15"/>
        <v>284</v>
      </c>
      <c r="H59" s="38">
        <f t="shared" si="15"/>
        <v>20</v>
      </c>
      <c r="I59" s="38">
        <f t="shared" si="15"/>
        <v>17</v>
      </c>
      <c r="J59" s="38">
        <f t="shared" si="15"/>
        <v>61</v>
      </c>
      <c r="K59" s="38">
        <f t="shared" si="15"/>
        <v>80</v>
      </c>
      <c r="L59" s="38">
        <f t="shared" si="15"/>
        <v>198</v>
      </c>
      <c r="M59" s="38">
        <f t="shared" si="15"/>
        <v>160</v>
      </c>
      <c r="N59" s="38">
        <f t="shared" si="15"/>
        <v>80</v>
      </c>
      <c r="O59" s="38">
        <f t="shared" si="15"/>
        <v>68</v>
      </c>
      <c r="P59" s="38">
        <f t="shared" si="15"/>
        <v>40</v>
      </c>
    </row>
    <row r="60" spans="1:16" s="7" customFormat="1" x14ac:dyDescent="0.2">
      <c r="A60" s="19" t="s">
        <v>40</v>
      </c>
      <c r="B60" s="33" t="s">
        <v>122</v>
      </c>
      <c r="C60" s="28" t="s">
        <v>110</v>
      </c>
      <c r="D60" s="29">
        <f>SUM(E60:F60)</f>
        <v>180</v>
      </c>
      <c r="E60" s="29">
        <v>60</v>
      </c>
      <c r="F60" s="29">
        <f>SUM(I60:P60)</f>
        <v>120</v>
      </c>
      <c r="G60" s="29">
        <v>60</v>
      </c>
      <c r="H60" s="29">
        <v>20</v>
      </c>
      <c r="I60" s="29"/>
      <c r="J60" s="29"/>
      <c r="K60" s="29"/>
      <c r="L60" s="29"/>
      <c r="M60" s="29">
        <v>80</v>
      </c>
      <c r="N60" s="29">
        <v>40</v>
      </c>
      <c r="O60" s="29"/>
      <c r="P60" s="29"/>
    </row>
    <row r="61" spans="1:16" s="7" customFormat="1" x14ac:dyDescent="0.2">
      <c r="A61" s="19" t="s">
        <v>41</v>
      </c>
      <c r="B61" s="33" t="s">
        <v>123</v>
      </c>
      <c r="C61" s="28" t="s">
        <v>113</v>
      </c>
      <c r="D61" s="29">
        <f t="shared" ref="D61:D67" si="16">SUM(E61:F61)</f>
        <v>198</v>
      </c>
      <c r="E61" s="29">
        <v>66</v>
      </c>
      <c r="F61" s="29">
        <f t="shared" ref="F61:F67" si="17">SUM(I61:P61)</f>
        <v>132</v>
      </c>
      <c r="G61" s="29">
        <v>22</v>
      </c>
      <c r="H61" s="29"/>
      <c r="I61" s="29"/>
      <c r="J61" s="29"/>
      <c r="K61" s="29">
        <v>48</v>
      </c>
      <c r="L61" s="29">
        <v>84</v>
      </c>
      <c r="M61" s="29"/>
      <c r="N61" s="29"/>
      <c r="O61" s="29"/>
      <c r="P61" s="29"/>
    </row>
    <row r="62" spans="1:16" s="7" customFormat="1" x14ac:dyDescent="0.2">
      <c r="A62" s="19" t="s">
        <v>42</v>
      </c>
      <c r="B62" s="33" t="s">
        <v>124</v>
      </c>
      <c r="C62" s="28" t="s">
        <v>110</v>
      </c>
      <c r="D62" s="29">
        <f t="shared" si="16"/>
        <v>180</v>
      </c>
      <c r="E62" s="29">
        <v>60</v>
      </c>
      <c r="F62" s="29">
        <f t="shared" si="17"/>
        <v>120</v>
      </c>
      <c r="G62" s="29">
        <v>60</v>
      </c>
      <c r="H62" s="29"/>
      <c r="I62" s="29"/>
      <c r="J62" s="29"/>
      <c r="K62" s="29"/>
      <c r="L62" s="29"/>
      <c r="M62" s="29">
        <v>80</v>
      </c>
      <c r="N62" s="29">
        <v>40</v>
      </c>
      <c r="O62" s="29"/>
      <c r="P62" s="29"/>
    </row>
    <row r="63" spans="1:16" s="7" customFormat="1" x14ac:dyDescent="0.2">
      <c r="A63" s="19" t="s">
        <v>43</v>
      </c>
      <c r="B63" s="33" t="s">
        <v>125</v>
      </c>
      <c r="C63" s="28" t="s">
        <v>113</v>
      </c>
      <c r="D63" s="29">
        <f t="shared" si="16"/>
        <v>162</v>
      </c>
      <c r="E63" s="29">
        <v>54</v>
      </c>
      <c r="F63" s="29">
        <f t="shared" si="17"/>
        <v>108</v>
      </c>
      <c r="G63" s="29">
        <v>54</v>
      </c>
      <c r="H63" s="29"/>
      <c r="I63" s="29"/>
      <c r="J63" s="29"/>
      <c r="K63" s="29"/>
      <c r="L63" s="29"/>
      <c r="M63" s="29"/>
      <c r="N63" s="29"/>
      <c r="O63" s="29">
        <v>68</v>
      </c>
      <c r="P63" s="29">
        <v>40</v>
      </c>
    </row>
    <row r="64" spans="1:16" s="7" customFormat="1" x14ac:dyDescent="0.2">
      <c r="A64" s="19" t="s">
        <v>44</v>
      </c>
      <c r="B64" s="33" t="s">
        <v>45</v>
      </c>
      <c r="C64" s="28" t="s">
        <v>110</v>
      </c>
      <c r="D64" s="29">
        <f t="shared" si="16"/>
        <v>102</v>
      </c>
      <c r="E64" s="29">
        <v>34</v>
      </c>
      <c r="F64" s="29">
        <f t="shared" si="17"/>
        <v>68</v>
      </c>
      <c r="G64" s="29">
        <v>22</v>
      </c>
      <c r="H64" s="29"/>
      <c r="I64" s="29"/>
      <c r="J64" s="29"/>
      <c r="K64" s="29">
        <v>32</v>
      </c>
      <c r="L64" s="72">
        <v>36</v>
      </c>
      <c r="M64" s="29"/>
      <c r="N64" s="29"/>
      <c r="O64" s="29"/>
      <c r="P64" s="29"/>
    </row>
    <row r="65" spans="1:16" s="7" customFormat="1" ht="14.25" customHeight="1" x14ac:dyDescent="0.2">
      <c r="A65" s="25" t="s">
        <v>46</v>
      </c>
      <c r="B65" s="34" t="s">
        <v>126</v>
      </c>
      <c r="C65" s="28" t="s">
        <v>110</v>
      </c>
      <c r="D65" s="29">
        <f t="shared" si="16"/>
        <v>58</v>
      </c>
      <c r="E65" s="29">
        <v>19</v>
      </c>
      <c r="F65" s="29">
        <f t="shared" si="17"/>
        <v>39</v>
      </c>
      <c r="G65" s="72">
        <v>10</v>
      </c>
      <c r="H65" s="29"/>
      <c r="I65" s="29">
        <v>17</v>
      </c>
      <c r="J65" s="29">
        <v>22</v>
      </c>
      <c r="K65" s="29"/>
      <c r="L65" s="29"/>
      <c r="M65" s="29"/>
      <c r="N65" s="29"/>
      <c r="O65" s="29"/>
      <c r="P65" s="29"/>
    </row>
    <row r="66" spans="1:16" s="7" customFormat="1" ht="14.25" customHeight="1" x14ac:dyDescent="0.2">
      <c r="A66" s="25" t="s">
        <v>76</v>
      </c>
      <c r="B66" s="34" t="s">
        <v>127</v>
      </c>
      <c r="C66" s="28" t="s">
        <v>140</v>
      </c>
      <c r="D66" s="29">
        <f t="shared" ref="D66" si="18">SUM(E66:F66)</f>
        <v>63</v>
      </c>
      <c r="E66" s="29">
        <f>F66/2</f>
        <v>21</v>
      </c>
      <c r="F66" s="29">
        <f t="shared" ref="F66" si="19">SUM(I66:P66)</f>
        <v>42</v>
      </c>
      <c r="G66" s="72">
        <v>30</v>
      </c>
      <c r="H66" s="29"/>
      <c r="I66" s="29"/>
      <c r="J66" s="29"/>
      <c r="K66" s="29"/>
      <c r="L66" s="29">
        <v>42</v>
      </c>
      <c r="M66" s="29"/>
      <c r="N66" s="29"/>
      <c r="O66" s="29"/>
      <c r="P66" s="29"/>
    </row>
    <row r="67" spans="1:16" s="74" customFormat="1" ht="30" x14ac:dyDescent="0.2">
      <c r="A67" s="25" t="s">
        <v>170</v>
      </c>
      <c r="B67" s="34" t="s">
        <v>171</v>
      </c>
      <c r="C67" s="73" t="s">
        <v>141</v>
      </c>
      <c r="D67" s="72">
        <f t="shared" si="16"/>
        <v>59</v>
      </c>
      <c r="E67" s="72">
        <v>20</v>
      </c>
      <c r="F67" s="72">
        <f t="shared" si="17"/>
        <v>39</v>
      </c>
      <c r="G67" s="72">
        <v>14</v>
      </c>
      <c r="H67" s="72"/>
      <c r="I67" s="72"/>
      <c r="J67" s="72">
        <v>39</v>
      </c>
      <c r="K67" s="72"/>
      <c r="L67" s="72"/>
      <c r="M67" s="72"/>
      <c r="N67" s="72"/>
      <c r="O67" s="72"/>
      <c r="P67" s="72"/>
    </row>
    <row r="68" spans="1:16" s="74" customFormat="1" x14ac:dyDescent="0.2">
      <c r="A68" s="25" t="s">
        <v>187</v>
      </c>
      <c r="B68" s="34" t="s">
        <v>188</v>
      </c>
      <c r="C68" s="73" t="s">
        <v>141</v>
      </c>
      <c r="D68" s="72">
        <f>E68+F68</f>
        <v>54</v>
      </c>
      <c r="E68" s="72">
        <f>F68/2</f>
        <v>18</v>
      </c>
      <c r="F68" s="72">
        <v>36</v>
      </c>
      <c r="G68" s="72">
        <v>12</v>
      </c>
      <c r="H68" s="72"/>
      <c r="I68" s="72"/>
      <c r="J68" s="72"/>
      <c r="K68" s="72"/>
      <c r="L68" s="72">
        <v>36</v>
      </c>
      <c r="M68" s="72"/>
      <c r="N68" s="72"/>
      <c r="O68" s="72"/>
      <c r="P68" s="72"/>
    </row>
    <row r="69" spans="1:16" s="7" customFormat="1" ht="14.25" x14ac:dyDescent="0.2">
      <c r="A69" s="24" t="s">
        <v>47</v>
      </c>
      <c r="B69" s="36" t="s">
        <v>48</v>
      </c>
      <c r="C69" s="37" t="s">
        <v>193</v>
      </c>
      <c r="D69" s="38">
        <f>SUM(D80+D74+D70)</f>
        <v>3642</v>
      </c>
      <c r="E69" s="38">
        <f t="shared" ref="E69:P69" si="20">SUM(E80+E74+E70)</f>
        <v>1118</v>
      </c>
      <c r="F69" s="38">
        <f t="shared" si="20"/>
        <v>2524</v>
      </c>
      <c r="G69" s="38">
        <f t="shared" si="20"/>
        <v>1200</v>
      </c>
      <c r="H69" s="38">
        <f t="shared" si="20"/>
        <v>20</v>
      </c>
      <c r="I69" s="38">
        <f t="shared" si="20"/>
        <v>0</v>
      </c>
      <c r="J69" s="38">
        <f t="shared" si="20"/>
        <v>23</v>
      </c>
      <c r="K69" s="38">
        <f t="shared" si="20"/>
        <v>199</v>
      </c>
      <c r="L69" s="38">
        <f t="shared" si="20"/>
        <v>498</v>
      </c>
      <c r="M69" s="38">
        <f t="shared" si="20"/>
        <v>304</v>
      </c>
      <c r="N69" s="38">
        <f t="shared" si="20"/>
        <v>668</v>
      </c>
      <c r="O69" s="38">
        <f t="shared" si="20"/>
        <v>408</v>
      </c>
      <c r="P69" s="38">
        <f t="shared" si="20"/>
        <v>424</v>
      </c>
    </row>
    <row r="70" spans="1:16" s="7" customFormat="1" ht="28.5" x14ac:dyDescent="0.2">
      <c r="A70" s="23" t="s">
        <v>49</v>
      </c>
      <c r="B70" s="39" t="s">
        <v>128</v>
      </c>
      <c r="C70" s="40" t="s">
        <v>116</v>
      </c>
      <c r="D70" s="41">
        <f>SUM(D71:D73)</f>
        <v>972</v>
      </c>
      <c r="E70" s="41">
        <f t="shared" ref="E70:P70" si="21">SUM(E71:E73)</f>
        <v>288</v>
      </c>
      <c r="F70" s="41">
        <f t="shared" si="21"/>
        <v>684</v>
      </c>
      <c r="G70" s="41">
        <f t="shared" si="21"/>
        <v>296</v>
      </c>
      <c r="H70" s="41">
        <f t="shared" si="21"/>
        <v>20</v>
      </c>
      <c r="I70" s="41">
        <f t="shared" si="21"/>
        <v>0</v>
      </c>
      <c r="J70" s="41">
        <f t="shared" si="21"/>
        <v>23</v>
      </c>
      <c r="K70" s="41">
        <f t="shared" si="21"/>
        <v>103</v>
      </c>
      <c r="L70" s="41">
        <f t="shared" si="21"/>
        <v>234</v>
      </c>
      <c r="M70" s="41">
        <f t="shared" si="21"/>
        <v>112</v>
      </c>
      <c r="N70" s="41">
        <f t="shared" si="21"/>
        <v>212</v>
      </c>
      <c r="O70" s="41">
        <f t="shared" si="21"/>
        <v>0</v>
      </c>
      <c r="P70" s="41">
        <f t="shared" si="21"/>
        <v>0</v>
      </c>
    </row>
    <row r="71" spans="1:16" s="11" customFormat="1" ht="30" x14ac:dyDescent="0.2">
      <c r="A71" s="19" t="s">
        <v>50</v>
      </c>
      <c r="B71" s="33" t="s">
        <v>129</v>
      </c>
      <c r="C71" s="28" t="s">
        <v>189</v>
      </c>
      <c r="D71" s="29">
        <f>SUM(E71:F71)</f>
        <v>864</v>
      </c>
      <c r="E71" s="29">
        <f>F71/2</f>
        <v>288</v>
      </c>
      <c r="F71" s="29">
        <f>SUM(I71:P71)</f>
        <v>576</v>
      </c>
      <c r="G71" s="29">
        <v>296</v>
      </c>
      <c r="H71" s="29">
        <v>20</v>
      </c>
      <c r="I71" s="29"/>
      <c r="J71" s="29">
        <v>23</v>
      </c>
      <c r="K71" s="29">
        <v>103</v>
      </c>
      <c r="L71" s="72">
        <v>198</v>
      </c>
      <c r="M71" s="29">
        <v>112</v>
      </c>
      <c r="N71" s="29">
        <v>140</v>
      </c>
      <c r="O71" s="29"/>
      <c r="P71" s="29"/>
    </row>
    <row r="72" spans="1:16" s="11" customFormat="1" x14ac:dyDescent="0.2">
      <c r="A72" s="19" t="s">
        <v>51</v>
      </c>
      <c r="B72" s="33" t="s">
        <v>52</v>
      </c>
      <c r="C72" s="28" t="s">
        <v>110</v>
      </c>
      <c r="D72" s="29">
        <f t="shared" ref="D72:D73" si="22">SUM(E72:F72)</f>
        <v>72</v>
      </c>
      <c r="E72" s="29"/>
      <c r="F72" s="29">
        <f t="shared" ref="F72:F73" si="23">SUM(I72:P72)</f>
        <v>72</v>
      </c>
      <c r="G72" s="29"/>
      <c r="H72" s="29"/>
      <c r="I72" s="29"/>
      <c r="J72" s="29"/>
      <c r="K72" s="29"/>
      <c r="L72" s="29">
        <v>36</v>
      </c>
      <c r="M72" s="29"/>
      <c r="N72" s="29">
        <v>36</v>
      </c>
      <c r="O72" s="29"/>
      <c r="P72" s="29"/>
    </row>
    <row r="73" spans="1:16" s="7" customFormat="1" x14ac:dyDescent="0.2">
      <c r="A73" s="19" t="s">
        <v>53</v>
      </c>
      <c r="B73" s="33" t="s">
        <v>54</v>
      </c>
      <c r="C73" s="28" t="s">
        <v>141</v>
      </c>
      <c r="D73" s="29">
        <f t="shared" si="22"/>
        <v>36</v>
      </c>
      <c r="E73" s="29"/>
      <c r="F73" s="29">
        <f t="shared" si="23"/>
        <v>36</v>
      </c>
      <c r="G73" s="29"/>
      <c r="H73" s="29"/>
      <c r="I73" s="29"/>
      <c r="J73" s="29"/>
      <c r="K73" s="29"/>
      <c r="L73" s="29"/>
      <c r="M73" s="29"/>
      <c r="N73" s="29">
        <v>36</v>
      </c>
      <c r="O73" s="29"/>
      <c r="P73" s="29"/>
    </row>
    <row r="74" spans="1:16" s="7" customFormat="1" ht="29.25" customHeight="1" x14ac:dyDescent="0.2">
      <c r="A74" s="23" t="s">
        <v>55</v>
      </c>
      <c r="B74" s="39" t="s">
        <v>135</v>
      </c>
      <c r="C74" s="40" t="s">
        <v>116</v>
      </c>
      <c r="D74" s="41">
        <f t="shared" ref="D74:P74" si="24">SUM(D75:D79)</f>
        <v>2235</v>
      </c>
      <c r="E74" s="41">
        <f t="shared" si="24"/>
        <v>709</v>
      </c>
      <c r="F74" s="41">
        <f t="shared" si="24"/>
        <v>1526</v>
      </c>
      <c r="G74" s="41">
        <f t="shared" si="24"/>
        <v>824</v>
      </c>
      <c r="H74" s="41">
        <f t="shared" si="24"/>
        <v>0</v>
      </c>
      <c r="I74" s="41">
        <f t="shared" si="24"/>
        <v>0</v>
      </c>
      <c r="J74" s="41">
        <f t="shared" si="24"/>
        <v>0</v>
      </c>
      <c r="K74" s="41">
        <f t="shared" si="24"/>
        <v>96</v>
      </c>
      <c r="L74" s="41">
        <f t="shared" si="24"/>
        <v>264</v>
      </c>
      <c r="M74" s="41">
        <f t="shared" si="24"/>
        <v>192</v>
      </c>
      <c r="N74" s="41">
        <f t="shared" si="24"/>
        <v>396</v>
      </c>
      <c r="O74" s="41">
        <f t="shared" si="24"/>
        <v>306</v>
      </c>
      <c r="P74" s="41">
        <f t="shared" si="24"/>
        <v>272</v>
      </c>
    </row>
    <row r="75" spans="1:16" s="7" customFormat="1" x14ac:dyDescent="0.2">
      <c r="A75" s="19" t="s">
        <v>56</v>
      </c>
      <c r="B75" s="33" t="s">
        <v>132</v>
      </c>
      <c r="C75" s="28" t="s">
        <v>114</v>
      </c>
      <c r="D75" s="29">
        <f>SUM(E75:F75)</f>
        <v>888</v>
      </c>
      <c r="E75" s="29">
        <v>296</v>
      </c>
      <c r="F75" s="29">
        <f>SUM(I75:P75)</f>
        <v>592</v>
      </c>
      <c r="G75" s="72">
        <v>312</v>
      </c>
      <c r="H75" s="29"/>
      <c r="I75" s="29"/>
      <c r="J75" s="29"/>
      <c r="K75" s="29">
        <v>64</v>
      </c>
      <c r="L75" s="29">
        <v>88</v>
      </c>
      <c r="M75" s="29">
        <v>64</v>
      </c>
      <c r="N75" s="29">
        <v>160</v>
      </c>
      <c r="O75" s="29">
        <v>136</v>
      </c>
      <c r="P75" s="29">
        <v>80</v>
      </c>
    </row>
    <row r="76" spans="1:16" s="7" customFormat="1" ht="30" x14ac:dyDescent="0.2">
      <c r="A76" s="19" t="s">
        <v>106</v>
      </c>
      <c r="B76" s="33" t="s">
        <v>133</v>
      </c>
      <c r="C76" s="28" t="s">
        <v>114</v>
      </c>
      <c r="D76" s="29">
        <f t="shared" ref="D76:D79" si="25">SUM(E76:F76)</f>
        <v>474</v>
      </c>
      <c r="E76" s="29">
        <v>158</v>
      </c>
      <c r="F76" s="29">
        <f>SUM(I76:P76)</f>
        <v>316</v>
      </c>
      <c r="G76" s="72">
        <v>200</v>
      </c>
      <c r="H76" s="29"/>
      <c r="I76" s="29"/>
      <c r="J76" s="29"/>
      <c r="K76" s="29">
        <v>32</v>
      </c>
      <c r="L76" s="29">
        <v>44</v>
      </c>
      <c r="M76" s="29">
        <v>32</v>
      </c>
      <c r="N76" s="29">
        <v>80</v>
      </c>
      <c r="O76" s="29">
        <v>68</v>
      </c>
      <c r="P76" s="29">
        <v>60</v>
      </c>
    </row>
    <row r="77" spans="1:16" s="7" customFormat="1" ht="33" customHeight="1" x14ac:dyDescent="0.2">
      <c r="A77" s="19" t="s">
        <v>131</v>
      </c>
      <c r="B77" s="33" t="s">
        <v>134</v>
      </c>
      <c r="C77" s="28" t="s">
        <v>189</v>
      </c>
      <c r="D77" s="29">
        <f t="shared" si="25"/>
        <v>765</v>
      </c>
      <c r="E77" s="29">
        <v>255</v>
      </c>
      <c r="F77" s="29">
        <f t="shared" ref="F77:F79" si="26">SUM(I77:P77)</f>
        <v>510</v>
      </c>
      <c r="G77" s="29">
        <v>312</v>
      </c>
      <c r="H77" s="29"/>
      <c r="I77" s="29"/>
      <c r="J77" s="29"/>
      <c r="K77" s="29"/>
      <c r="L77" s="29">
        <v>132</v>
      </c>
      <c r="M77" s="29">
        <v>96</v>
      </c>
      <c r="N77" s="29">
        <v>120</v>
      </c>
      <c r="O77" s="29">
        <v>102</v>
      </c>
      <c r="P77" s="29">
        <v>60</v>
      </c>
    </row>
    <row r="78" spans="1:16" s="7" customFormat="1" x14ac:dyDescent="0.2">
      <c r="A78" s="19" t="s">
        <v>57</v>
      </c>
      <c r="B78" s="33" t="s">
        <v>52</v>
      </c>
      <c r="C78" s="28" t="s">
        <v>110</v>
      </c>
      <c r="D78" s="29">
        <f t="shared" si="25"/>
        <v>72</v>
      </c>
      <c r="E78" s="29"/>
      <c r="F78" s="29">
        <f t="shared" si="26"/>
        <v>72</v>
      </c>
      <c r="G78" s="29"/>
      <c r="H78" s="29"/>
      <c r="I78" s="29"/>
      <c r="J78" s="29"/>
      <c r="K78" s="29"/>
      <c r="L78" s="29"/>
      <c r="M78" s="29"/>
      <c r="N78" s="29">
        <v>36</v>
      </c>
      <c r="O78" s="29"/>
      <c r="P78" s="29">
        <v>36</v>
      </c>
    </row>
    <row r="79" spans="1:16" s="7" customFormat="1" x14ac:dyDescent="0.2">
      <c r="A79" s="19" t="s">
        <v>58</v>
      </c>
      <c r="B79" s="33" t="s">
        <v>54</v>
      </c>
      <c r="C79" s="28" t="s">
        <v>141</v>
      </c>
      <c r="D79" s="29">
        <f t="shared" si="25"/>
        <v>36</v>
      </c>
      <c r="E79" s="29"/>
      <c r="F79" s="29">
        <f t="shared" si="26"/>
        <v>36</v>
      </c>
      <c r="G79" s="29"/>
      <c r="H79" s="29"/>
      <c r="I79" s="29"/>
      <c r="J79" s="29"/>
      <c r="K79" s="29"/>
      <c r="L79" s="29"/>
      <c r="M79" s="29"/>
      <c r="N79" s="29"/>
      <c r="O79" s="29"/>
      <c r="P79" s="29">
        <v>36</v>
      </c>
    </row>
    <row r="80" spans="1:16" s="7" customFormat="1" ht="28.5" x14ac:dyDescent="0.2">
      <c r="A80" s="23" t="s">
        <v>99</v>
      </c>
      <c r="B80" s="39" t="s">
        <v>130</v>
      </c>
      <c r="C80" s="40" t="s">
        <v>116</v>
      </c>
      <c r="D80" s="42">
        <f>SUM(D81:D83)</f>
        <v>435</v>
      </c>
      <c r="E80" s="42">
        <f t="shared" ref="E80:P80" si="27">SUM(E81:E83)</f>
        <v>121</v>
      </c>
      <c r="F80" s="42">
        <f t="shared" si="27"/>
        <v>314</v>
      </c>
      <c r="G80" s="42">
        <f t="shared" si="27"/>
        <v>80</v>
      </c>
      <c r="H80" s="42">
        <f t="shared" si="27"/>
        <v>0</v>
      </c>
      <c r="I80" s="42">
        <f t="shared" si="27"/>
        <v>0</v>
      </c>
      <c r="J80" s="42">
        <f t="shared" si="27"/>
        <v>0</v>
      </c>
      <c r="K80" s="42">
        <f t="shared" si="27"/>
        <v>0</v>
      </c>
      <c r="L80" s="42">
        <f t="shared" si="27"/>
        <v>0</v>
      </c>
      <c r="M80" s="42">
        <f t="shared" si="27"/>
        <v>0</v>
      </c>
      <c r="N80" s="42">
        <f t="shared" si="27"/>
        <v>60</v>
      </c>
      <c r="O80" s="42">
        <f t="shared" si="27"/>
        <v>102</v>
      </c>
      <c r="P80" s="42">
        <f t="shared" si="27"/>
        <v>152</v>
      </c>
    </row>
    <row r="81" spans="1:21" s="7" customFormat="1" x14ac:dyDescent="0.2">
      <c r="A81" s="19" t="s">
        <v>100</v>
      </c>
      <c r="B81" s="33" t="s">
        <v>130</v>
      </c>
      <c r="C81" s="28" t="s">
        <v>112</v>
      </c>
      <c r="D81" s="29">
        <f>SUM(E81:F81)</f>
        <v>363</v>
      </c>
      <c r="E81" s="29">
        <v>121</v>
      </c>
      <c r="F81" s="29">
        <f>SUM(I81:P81)</f>
        <v>242</v>
      </c>
      <c r="G81" s="29">
        <v>80</v>
      </c>
      <c r="H81" s="29"/>
      <c r="I81" s="29"/>
      <c r="J81" s="29"/>
      <c r="K81" s="29"/>
      <c r="L81" s="29"/>
      <c r="M81" s="29"/>
      <c r="N81" s="29">
        <v>60</v>
      </c>
      <c r="O81" s="29">
        <v>102</v>
      </c>
      <c r="P81" s="29">
        <v>80</v>
      </c>
    </row>
    <row r="82" spans="1:21" s="7" customFormat="1" x14ac:dyDescent="0.2">
      <c r="A82" s="19" t="s">
        <v>101</v>
      </c>
      <c r="B82" s="33" t="s">
        <v>52</v>
      </c>
      <c r="C82" s="28" t="s">
        <v>141</v>
      </c>
      <c r="D82" s="29">
        <f t="shared" ref="D82:D83" si="28">SUM(E82:F82)</f>
        <v>36</v>
      </c>
      <c r="E82" s="29"/>
      <c r="F82" s="29">
        <f t="shared" ref="F82:F83" si="29">SUM(I82:P82)</f>
        <v>36</v>
      </c>
      <c r="G82" s="29"/>
      <c r="H82" s="29"/>
      <c r="I82" s="29"/>
      <c r="J82" s="29"/>
      <c r="K82" s="29"/>
      <c r="L82" s="29"/>
      <c r="M82" s="29"/>
      <c r="N82" s="29"/>
      <c r="O82" s="29"/>
      <c r="P82" s="29">
        <v>36</v>
      </c>
    </row>
    <row r="83" spans="1:21" s="7" customFormat="1" x14ac:dyDescent="0.2">
      <c r="A83" s="19" t="s">
        <v>102</v>
      </c>
      <c r="B83" s="33" t="s">
        <v>54</v>
      </c>
      <c r="C83" s="28" t="s">
        <v>141</v>
      </c>
      <c r="D83" s="29">
        <f t="shared" si="28"/>
        <v>36</v>
      </c>
      <c r="E83" s="29"/>
      <c r="F83" s="29">
        <f t="shared" si="29"/>
        <v>36</v>
      </c>
      <c r="G83" s="29"/>
      <c r="H83" s="29"/>
      <c r="I83" s="29"/>
      <c r="J83" s="29"/>
      <c r="K83" s="29"/>
      <c r="L83" s="29"/>
      <c r="M83" s="29"/>
      <c r="N83" s="29"/>
      <c r="O83" s="29"/>
      <c r="P83" s="29">
        <v>36</v>
      </c>
    </row>
    <row r="84" spans="1:21" s="7" customFormat="1" ht="17.25" customHeight="1" x14ac:dyDescent="0.2">
      <c r="A84" s="8"/>
      <c r="B84" s="43" t="s">
        <v>59</v>
      </c>
      <c r="C84" s="44" t="s">
        <v>202</v>
      </c>
      <c r="D84" s="47">
        <f t="shared" ref="D84:P84" si="30">D29+D48+D55+D58</f>
        <v>7848</v>
      </c>
      <c r="E84" s="47">
        <f t="shared" si="30"/>
        <v>2520</v>
      </c>
      <c r="F84" s="47">
        <f t="shared" si="30"/>
        <v>5328</v>
      </c>
      <c r="G84" s="47">
        <f t="shared" si="30"/>
        <v>2662</v>
      </c>
      <c r="H84" s="47">
        <f t="shared" si="30"/>
        <v>40</v>
      </c>
      <c r="I84" s="47">
        <f t="shared" si="30"/>
        <v>612</v>
      </c>
      <c r="J84" s="47">
        <f t="shared" si="30"/>
        <v>792</v>
      </c>
      <c r="K84" s="47">
        <f t="shared" si="30"/>
        <v>576</v>
      </c>
      <c r="L84" s="47">
        <f t="shared" si="30"/>
        <v>828</v>
      </c>
      <c r="M84" s="47">
        <f t="shared" si="30"/>
        <v>576</v>
      </c>
      <c r="N84" s="47">
        <f t="shared" si="30"/>
        <v>828</v>
      </c>
      <c r="O84" s="47">
        <f t="shared" si="30"/>
        <v>612</v>
      </c>
      <c r="P84" s="47">
        <f t="shared" si="30"/>
        <v>504</v>
      </c>
    </row>
    <row r="85" spans="1:21" s="11" customFormat="1" ht="28.5" x14ac:dyDescent="0.2">
      <c r="A85" s="18" t="s">
        <v>65</v>
      </c>
      <c r="B85" s="45" t="s">
        <v>77</v>
      </c>
      <c r="C85" s="4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 t="s">
        <v>105</v>
      </c>
    </row>
    <row r="86" spans="1:21" s="11" customFormat="1" ht="14.25" x14ac:dyDescent="0.2">
      <c r="A86" s="18" t="s">
        <v>66</v>
      </c>
      <c r="B86" s="45" t="s">
        <v>107</v>
      </c>
      <c r="C86" s="4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 t="s">
        <v>105</v>
      </c>
      <c r="T86" s="15"/>
      <c r="U86" s="15"/>
    </row>
    <row r="87" spans="1:21" s="11" customFormat="1" ht="12.75" customHeight="1" x14ac:dyDescent="0.2">
      <c r="A87" s="101" t="s">
        <v>75</v>
      </c>
      <c r="B87" s="102"/>
      <c r="C87" s="102"/>
      <c r="D87" s="102"/>
      <c r="E87" s="103"/>
      <c r="F87" s="96" t="s">
        <v>59</v>
      </c>
      <c r="G87" s="99" t="s">
        <v>61</v>
      </c>
      <c r="H87" s="100"/>
      <c r="I87" s="115">
        <v>612</v>
      </c>
      <c r="J87" s="115">
        <v>792</v>
      </c>
      <c r="K87" s="115">
        <v>576</v>
      </c>
      <c r="L87" s="115">
        <v>792</v>
      </c>
      <c r="M87" s="115">
        <v>576</v>
      </c>
      <c r="N87" s="115">
        <v>720</v>
      </c>
      <c r="O87" s="115">
        <v>612</v>
      </c>
      <c r="P87" s="115">
        <v>360</v>
      </c>
      <c r="Q87" s="7"/>
      <c r="T87" s="15"/>
      <c r="U87" s="15"/>
    </row>
    <row r="88" spans="1:21" s="7" customFormat="1" ht="12" x14ac:dyDescent="0.2">
      <c r="A88" s="104" t="s">
        <v>107</v>
      </c>
      <c r="B88" s="105"/>
      <c r="C88" s="105"/>
      <c r="D88" s="105"/>
      <c r="E88" s="106"/>
      <c r="F88" s="97"/>
      <c r="G88" s="99" t="s">
        <v>62</v>
      </c>
      <c r="H88" s="100"/>
      <c r="I88" s="115">
        <v>0</v>
      </c>
      <c r="J88" s="115">
        <v>0</v>
      </c>
      <c r="K88" s="115">
        <v>0</v>
      </c>
      <c r="L88" s="115">
        <v>36</v>
      </c>
      <c r="M88" s="115">
        <v>0</v>
      </c>
      <c r="N88" s="115">
        <v>72</v>
      </c>
      <c r="O88" s="115">
        <v>0</v>
      </c>
      <c r="P88" s="115">
        <v>72</v>
      </c>
    </row>
    <row r="89" spans="1:21" s="7" customFormat="1" ht="22.5" customHeight="1" x14ac:dyDescent="0.2">
      <c r="A89" s="104" t="s">
        <v>144</v>
      </c>
      <c r="B89" s="105"/>
      <c r="C89" s="105"/>
      <c r="D89" s="105"/>
      <c r="E89" s="106"/>
      <c r="F89" s="97"/>
      <c r="G89" s="99" t="s">
        <v>63</v>
      </c>
      <c r="H89" s="100"/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36</v>
      </c>
      <c r="O89" s="115">
        <v>0</v>
      </c>
      <c r="P89" s="115">
        <v>72</v>
      </c>
    </row>
    <row r="90" spans="1:21" s="7" customFormat="1" ht="21" customHeight="1" x14ac:dyDescent="0.2">
      <c r="A90" s="80" t="s">
        <v>145</v>
      </c>
      <c r="B90" s="81"/>
      <c r="C90" s="81"/>
      <c r="D90" s="81"/>
      <c r="E90" s="84"/>
      <c r="F90" s="97"/>
      <c r="G90" s="99" t="s">
        <v>64</v>
      </c>
      <c r="H90" s="100"/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144</v>
      </c>
    </row>
    <row r="91" spans="1:21" s="7" customFormat="1" ht="21" customHeight="1" x14ac:dyDescent="0.2">
      <c r="A91" s="80" t="s">
        <v>195</v>
      </c>
      <c r="B91" s="81"/>
      <c r="C91" s="81"/>
      <c r="D91" s="81"/>
      <c r="E91" s="84"/>
      <c r="F91" s="97"/>
      <c r="G91" s="99" t="s">
        <v>104</v>
      </c>
      <c r="H91" s="100"/>
      <c r="I91" s="116">
        <v>0</v>
      </c>
      <c r="J91" s="116">
        <v>3</v>
      </c>
      <c r="K91" s="116">
        <v>2</v>
      </c>
      <c r="L91" s="116">
        <v>2</v>
      </c>
      <c r="M91" s="116">
        <v>1</v>
      </c>
      <c r="N91" s="116">
        <v>1</v>
      </c>
      <c r="O91" s="116">
        <v>0</v>
      </c>
      <c r="P91" s="116">
        <v>3</v>
      </c>
    </row>
    <row r="92" spans="1:21" s="7" customFormat="1" ht="14.25" customHeight="1" x14ac:dyDescent="0.2">
      <c r="A92" s="80" t="s">
        <v>196</v>
      </c>
      <c r="B92" s="81"/>
      <c r="C92" s="81"/>
      <c r="D92" s="81"/>
      <c r="E92" s="84"/>
      <c r="F92" s="97"/>
      <c r="G92" s="99" t="s">
        <v>163</v>
      </c>
      <c r="H92" s="100"/>
      <c r="I92" s="116">
        <v>1</v>
      </c>
      <c r="J92" s="116">
        <v>10</v>
      </c>
      <c r="K92" s="116">
        <v>2</v>
      </c>
      <c r="L92" s="116">
        <v>3</v>
      </c>
      <c r="M92" s="116">
        <v>0</v>
      </c>
      <c r="N92" s="116">
        <v>5</v>
      </c>
      <c r="O92" s="116">
        <v>1</v>
      </c>
      <c r="P92" s="116">
        <v>10</v>
      </c>
    </row>
    <row r="93" spans="1:21" ht="12.75" customHeight="1" x14ac:dyDescent="0.25">
      <c r="A93" s="85" t="s">
        <v>197</v>
      </c>
      <c r="B93" s="86"/>
      <c r="C93" s="86"/>
      <c r="D93" s="86"/>
      <c r="E93" s="87"/>
      <c r="F93" s="98"/>
      <c r="G93" s="99" t="s">
        <v>164</v>
      </c>
      <c r="H93" s="100"/>
      <c r="I93" s="116">
        <v>1</v>
      </c>
      <c r="J93" s="116">
        <v>0</v>
      </c>
      <c r="K93" s="116">
        <v>1</v>
      </c>
      <c r="L93" s="116">
        <v>1</v>
      </c>
      <c r="M93" s="116">
        <v>1</v>
      </c>
      <c r="N93" s="116">
        <v>1</v>
      </c>
      <c r="O93" s="116">
        <v>1</v>
      </c>
      <c r="P93" s="116">
        <v>0</v>
      </c>
      <c r="Q93" s="7"/>
    </row>
    <row r="94" spans="1:21" ht="25.5" customHeight="1" x14ac:dyDescent="0.25">
      <c r="A94" s="83" t="s">
        <v>165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</row>
    <row r="95" spans="1:21" ht="14.25" customHeight="1" x14ac:dyDescent="0.25">
      <c r="A95" s="80" t="s">
        <v>169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21" ht="8.25" customHeight="1" x14ac:dyDescent="0.25">
      <c r="A96" s="80"/>
      <c r="B96" s="81"/>
      <c r="C96" s="81"/>
      <c r="D96" s="81"/>
      <c r="E96" s="81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2.5" customHeight="1" x14ac:dyDescent="0.25">
      <c r="A97" s="68"/>
      <c r="B97" s="69"/>
      <c r="C97" s="61"/>
      <c r="D97" s="61"/>
      <c r="E97" s="61"/>
      <c r="F97" s="62"/>
      <c r="G97" s="63"/>
      <c r="H97" s="79"/>
      <c r="I97" s="79"/>
      <c r="J97" s="79"/>
      <c r="K97" s="79"/>
      <c r="L97" s="79"/>
      <c r="M97" s="79"/>
      <c r="N97" s="79"/>
      <c r="O97" s="17"/>
      <c r="P97" s="17"/>
    </row>
  </sheetData>
  <mergeCells count="51">
    <mergeCell ref="G16:R16"/>
    <mergeCell ref="G17:R17"/>
    <mergeCell ref="G18:R18"/>
    <mergeCell ref="G19:T19"/>
    <mergeCell ref="G15:R15"/>
    <mergeCell ref="B11:M11"/>
    <mergeCell ref="B12:M12"/>
    <mergeCell ref="B13:M13"/>
    <mergeCell ref="B6:M6"/>
    <mergeCell ref="B7:M7"/>
    <mergeCell ref="B8:M8"/>
    <mergeCell ref="B9:M9"/>
    <mergeCell ref="B10:M10"/>
    <mergeCell ref="I22:P24"/>
    <mergeCell ref="D25:D27"/>
    <mergeCell ref="E25:E27"/>
    <mergeCell ref="F25:H25"/>
    <mergeCell ref="I25:J25"/>
    <mergeCell ref="K25:L25"/>
    <mergeCell ref="O25:P25"/>
    <mergeCell ref="F26:F27"/>
    <mergeCell ref="G26:H26"/>
    <mergeCell ref="M25:N25"/>
    <mergeCell ref="C22:C27"/>
    <mergeCell ref="F87:F93"/>
    <mergeCell ref="G90:H90"/>
    <mergeCell ref="G91:H91"/>
    <mergeCell ref="G92:H92"/>
    <mergeCell ref="G93:H93"/>
    <mergeCell ref="G89:H89"/>
    <mergeCell ref="A87:E87"/>
    <mergeCell ref="A88:E88"/>
    <mergeCell ref="A89:E89"/>
    <mergeCell ref="G87:H87"/>
    <mergeCell ref="G88:H88"/>
    <mergeCell ref="A1:B1"/>
    <mergeCell ref="A2:B2"/>
    <mergeCell ref="H97:N97"/>
    <mergeCell ref="A95:E95"/>
    <mergeCell ref="F95:J95"/>
    <mergeCell ref="K95:P95"/>
    <mergeCell ref="A96:E96"/>
    <mergeCell ref="A21:E21"/>
    <mergeCell ref="A94:P94"/>
    <mergeCell ref="A90:E90"/>
    <mergeCell ref="A91:E91"/>
    <mergeCell ref="A92:E92"/>
    <mergeCell ref="A93:E93"/>
    <mergeCell ref="A22:A27"/>
    <mergeCell ref="D22:H24"/>
    <mergeCell ref="B22:B27"/>
  </mergeCells>
  <pageMargins left="0.59055118110236227" right="0.19685039370078741" top="0.19685039370078741" bottom="0.19685039370078741" header="0.19685039370078741" footer="0.19685039370078741"/>
  <pageSetup paperSize="9" scale="87" fitToWidth="0" orientation="landscape" r:id="rId1"/>
  <rowBreaks count="2" manualBreakCount="2">
    <brk id="41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74</v>
      </c>
    </row>
    <row r="2" spans="1:9" ht="30.75" customHeight="1" x14ac:dyDescent="0.25">
      <c r="A2" s="114" t="s">
        <v>68</v>
      </c>
      <c r="B2" s="114" t="s">
        <v>69</v>
      </c>
      <c r="C2" s="114" t="s">
        <v>52</v>
      </c>
      <c r="D2" s="114" t="s">
        <v>54</v>
      </c>
      <c r="E2" s="114"/>
      <c r="F2" s="114" t="s">
        <v>70</v>
      </c>
      <c r="G2" s="114" t="s">
        <v>60</v>
      </c>
      <c r="H2" s="114" t="s">
        <v>71</v>
      </c>
      <c r="I2" s="114" t="s">
        <v>59</v>
      </c>
    </row>
    <row r="3" spans="1:9" ht="24" x14ac:dyDescent="0.25">
      <c r="A3" s="114"/>
      <c r="B3" s="114"/>
      <c r="C3" s="114"/>
      <c r="D3" s="9" t="s">
        <v>72</v>
      </c>
      <c r="E3" s="9" t="s">
        <v>73</v>
      </c>
      <c r="F3" s="114"/>
      <c r="G3" s="114"/>
      <c r="H3" s="114"/>
      <c r="I3" s="114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6">
        <f t="shared" ref="C9:I9" si="1">SUM(C5:C8)</f>
        <v>15</v>
      </c>
      <c r="D9" s="16">
        <f t="shared" si="1"/>
        <v>10</v>
      </c>
      <c r="E9" s="16">
        <f t="shared" si="1"/>
        <v>4</v>
      </c>
      <c r="F9" s="16">
        <f t="shared" si="1"/>
        <v>7</v>
      </c>
      <c r="G9" s="16">
        <f t="shared" si="1"/>
        <v>6</v>
      </c>
      <c r="H9" s="16">
        <f t="shared" si="1"/>
        <v>34</v>
      </c>
      <c r="I9" s="16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2021-09-01T10:45:10Z</cp:lastPrinted>
  <dcterms:created xsi:type="dcterms:W3CDTF">2015-01-12T08:18:51Z</dcterms:created>
  <dcterms:modified xsi:type="dcterms:W3CDTF">2021-12-16T12:57:04Z</dcterms:modified>
</cp:coreProperties>
</file>