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600" windowHeight="924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план'!$A$1:$N$100</definedName>
  </definedNames>
  <calcPr calcId="144525"/>
</workbook>
</file>

<file path=xl/calcChain.xml><?xml version="1.0" encoding="utf-8"?>
<calcChain xmlns="http://schemas.openxmlformats.org/spreadsheetml/2006/main">
  <c r="E69" i="1" l="1"/>
  <c r="E68" i="1"/>
  <c r="G47" i="1" l="1"/>
  <c r="F33" i="1"/>
  <c r="F47" i="1" s="1"/>
  <c r="F48" i="1"/>
  <c r="D33" i="1" l="1"/>
  <c r="E47" i="1"/>
  <c r="H47" i="1"/>
  <c r="I47" i="1"/>
  <c r="J47" i="1"/>
  <c r="K47" i="1"/>
  <c r="L47" i="1"/>
  <c r="M47" i="1"/>
  <c r="N47" i="1"/>
  <c r="E30" i="1" l="1"/>
  <c r="G30" i="1"/>
  <c r="H30" i="1"/>
  <c r="I30" i="1"/>
  <c r="J30" i="1"/>
  <c r="K30" i="1"/>
  <c r="L30" i="1"/>
  <c r="M30" i="1"/>
  <c r="N30" i="1"/>
  <c r="F31" i="1"/>
  <c r="D31" i="1" s="1"/>
  <c r="F41" i="1" l="1"/>
  <c r="D41" i="1" s="1"/>
  <c r="F32" i="1" l="1"/>
  <c r="F34" i="1"/>
  <c r="D34" i="1" s="1"/>
  <c r="F35" i="1"/>
  <c r="D35" i="1" s="1"/>
  <c r="F36" i="1"/>
  <c r="D36" i="1" s="1"/>
  <c r="F37" i="1"/>
  <c r="D37" i="1" s="1"/>
  <c r="F38" i="1"/>
  <c r="D38" i="1" s="1"/>
  <c r="F39" i="1"/>
  <c r="D39" i="1" s="1"/>
  <c r="F40" i="1"/>
  <c r="D40" i="1" s="1"/>
  <c r="D48" i="1"/>
  <c r="D47" i="1" s="1"/>
  <c r="D32" i="1" l="1"/>
  <c r="D30" i="1" s="1"/>
  <c r="F30" i="1"/>
  <c r="F57" i="1" l="1"/>
  <c r="D57" i="1" s="1"/>
  <c r="F58" i="1"/>
  <c r="D58" i="1" s="1"/>
  <c r="F61" i="1"/>
  <c r="D61" i="1" s="1"/>
  <c r="F62" i="1"/>
  <c r="D62" i="1" s="1"/>
  <c r="F63" i="1"/>
  <c r="D63" i="1" s="1"/>
  <c r="F64" i="1"/>
  <c r="D64" i="1" s="1"/>
  <c r="F65" i="1"/>
  <c r="D65" i="1" s="1"/>
  <c r="F66" i="1"/>
  <c r="D66" i="1" s="1"/>
  <c r="F67" i="1"/>
  <c r="D67" i="1" s="1"/>
  <c r="F68" i="1"/>
  <c r="D68" i="1" s="1"/>
  <c r="F69" i="1"/>
  <c r="D69" i="1" s="1"/>
  <c r="F70" i="1"/>
  <c r="D70" i="1" s="1"/>
  <c r="F71" i="1"/>
  <c r="D71" i="1" s="1"/>
  <c r="F72" i="1"/>
  <c r="D72" i="1" s="1"/>
  <c r="F73" i="1"/>
  <c r="D73" i="1" s="1"/>
  <c r="F74" i="1"/>
  <c r="D74" i="1" s="1"/>
  <c r="F75" i="1"/>
  <c r="D75" i="1" s="1"/>
  <c r="F76" i="1"/>
  <c r="D76" i="1" s="1"/>
  <c r="F79" i="1"/>
  <c r="D79" i="1" s="1"/>
  <c r="F80" i="1"/>
  <c r="D80" i="1" s="1"/>
  <c r="F81" i="1"/>
  <c r="D81" i="1" s="1"/>
  <c r="F82" i="1"/>
  <c r="D82" i="1" s="1"/>
  <c r="F84" i="1"/>
  <c r="D84" i="1" s="1"/>
  <c r="F85" i="1"/>
  <c r="D85" i="1" s="1"/>
  <c r="F86" i="1"/>
  <c r="D86" i="1" s="1"/>
  <c r="F52" i="1"/>
  <c r="D52" i="1" s="1"/>
  <c r="F53" i="1"/>
  <c r="D53" i="1" s="1"/>
  <c r="F54" i="1"/>
  <c r="D54" i="1" s="1"/>
  <c r="F55" i="1"/>
  <c r="D55" i="1" s="1"/>
  <c r="F51" i="1"/>
  <c r="D51" i="1" s="1"/>
  <c r="F44" i="1"/>
  <c r="D44" i="1" s="1"/>
  <c r="F45" i="1"/>
  <c r="D45" i="1" s="1"/>
  <c r="F46" i="1"/>
  <c r="D46" i="1" s="1"/>
  <c r="F43" i="1"/>
  <c r="F42" i="1" l="1"/>
  <c r="D43" i="1"/>
  <c r="E42" i="1"/>
  <c r="E29" i="1" s="1"/>
  <c r="G42" i="1"/>
  <c r="G29" i="1" s="1"/>
  <c r="H42" i="1"/>
  <c r="H29" i="1" s="1"/>
  <c r="I42" i="1"/>
  <c r="I29" i="1" s="1"/>
  <c r="J42" i="1"/>
  <c r="J29" i="1" s="1"/>
  <c r="K42" i="1"/>
  <c r="K29" i="1" s="1"/>
  <c r="L42" i="1"/>
  <c r="L29" i="1" s="1"/>
  <c r="M42" i="1"/>
  <c r="M29" i="1" s="1"/>
  <c r="N42" i="1"/>
  <c r="N29" i="1" s="1"/>
  <c r="F29" i="1" l="1"/>
  <c r="D42" i="1"/>
  <c r="D29" i="1" l="1"/>
  <c r="N78" i="1"/>
  <c r="M78" i="1"/>
  <c r="L78" i="1"/>
  <c r="N60" i="1"/>
  <c r="M60" i="1"/>
  <c r="L60" i="1"/>
  <c r="K60" i="1"/>
  <c r="G60" i="1"/>
  <c r="G78" i="1"/>
  <c r="H78" i="1"/>
  <c r="I78" i="1"/>
  <c r="J78" i="1"/>
  <c r="K78" i="1"/>
  <c r="G83" i="1"/>
  <c r="H83" i="1"/>
  <c r="I83" i="1"/>
  <c r="J83" i="1"/>
  <c r="K83" i="1"/>
  <c r="L83" i="1"/>
  <c r="M83" i="1"/>
  <c r="N83" i="1"/>
  <c r="K77" i="1" l="1"/>
  <c r="K59" i="1" s="1"/>
  <c r="F83" i="1"/>
  <c r="I77" i="1"/>
  <c r="F78" i="1"/>
  <c r="G77" i="1"/>
  <c r="G59" i="1" s="1"/>
  <c r="N77" i="1"/>
  <c r="N59" i="1" s="1"/>
  <c r="J77" i="1"/>
  <c r="L77" i="1"/>
  <c r="L59" i="1" s="1"/>
  <c r="H77" i="1"/>
  <c r="M77" i="1"/>
  <c r="M59" i="1" s="1"/>
  <c r="E83" i="1"/>
  <c r="E60" i="1"/>
  <c r="E78" i="1"/>
  <c r="D78" i="1" l="1"/>
  <c r="D83" i="1"/>
  <c r="F77" i="1"/>
  <c r="E77" i="1"/>
  <c r="I6" i="2"/>
  <c r="I7" i="2"/>
  <c r="I8" i="2"/>
  <c r="I5" i="2"/>
  <c r="C9" i="2"/>
  <c r="D9" i="2"/>
  <c r="E9" i="2"/>
  <c r="F9" i="2"/>
  <c r="G9" i="2"/>
  <c r="H9" i="2"/>
  <c r="B9" i="2"/>
  <c r="E59" i="1" l="1"/>
  <c r="D77" i="1"/>
  <c r="I9" i="2"/>
  <c r="I60" i="1"/>
  <c r="I59" i="1" s="1"/>
  <c r="J60" i="1"/>
  <c r="H60" i="1"/>
  <c r="H59" i="1" s="1"/>
  <c r="E50" i="1"/>
  <c r="F50" i="1"/>
  <c r="G50" i="1"/>
  <c r="H50" i="1"/>
  <c r="I50" i="1"/>
  <c r="J50" i="1"/>
  <c r="K50" i="1"/>
  <c r="L50" i="1"/>
  <c r="M50" i="1"/>
  <c r="N50" i="1"/>
  <c r="E56" i="1"/>
  <c r="G56" i="1"/>
  <c r="H56" i="1"/>
  <c r="I56" i="1"/>
  <c r="J56" i="1"/>
  <c r="K56" i="1"/>
  <c r="L56" i="1"/>
  <c r="M56" i="1"/>
  <c r="N56" i="1"/>
  <c r="F60" i="1" l="1"/>
  <c r="D60" i="1" s="1"/>
  <c r="D50" i="1"/>
  <c r="F56" i="1"/>
  <c r="D56" i="1" s="1"/>
  <c r="G87" i="1"/>
  <c r="E87" i="1"/>
  <c r="I90" i="1"/>
  <c r="I87" i="1"/>
  <c r="H87" i="1"/>
  <c r="J59" i="1"/>
  <c r="J90" i="1"/>
  <c r="N87" i="1"/>
  <c r="N90" i="1"/>
  <c r="M87" i="1"/>
  <c r="M90" i="1"/>
  <c r="K87" i="1"/>
  <c r="K90" i="1"/>
  <c r="L87" i="1"/>
  <c r="L90" i="1"/>
  <c r="J87" i="1" l="1"/>
  <c r="F59" i="1"/>
  <c r="D59" i="1" l="1"/>
  <c r="D87" i="1" s="1"/>
  <c r="F87" i="1"/>
</calcChain>
</file>

<file path=xl/sharedStrings.xml><?xml version="1.0" encoding="utf-8"?>
<sst xmlns="http://schemas.openxmlformats.org/spreadsheetml/2006/main" count="256" uniqueCount="207">
  <si>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</si>
  <si>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</si>
  <si>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</si>
  <si>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</si>
  <si>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</si>
  <si>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</si>
  <si>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</si>
  <si>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</si>
  <si>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</si>
  <si>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</si>
  <si>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</si>
  <si>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</si>
  <si>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</si>
  <si>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</si>
  <si>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</si>
  <si>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</si>
  <si>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</si>
  <si>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</si>
  <si>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</si>
  <si>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</si>
  <si>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</si>
  <si>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</si>
  <si>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</si>
  <si>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</si>
  <si>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</si>
  <si>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</si>
  <si>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ДЗ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</si>
  <si>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</si>
  <si>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</si>
  <si>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</si>
  <si>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</si>
  <si>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</si>
  <si>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</si>
  <si>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</si>
  <si>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</si>
  <si>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</si>
  <si>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</si>
  <si>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</si>
  <si>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</si>
  <si>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</si>
  <si>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</si>
  <si>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</si>
  <si>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</si>
  <si>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</si>
  <si>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-,Э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</si>
  <si>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</si>
  <si>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</si>
  <si>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</si>
  <si>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</si>
  <si>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</si>
  <si>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</si>
  <si>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</si>
  <si>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</si>
  <si>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</si>
  <si>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</si>
  <si>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</si>
  <si>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</si>
  <si>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</si>
  <si>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</si>
  <si>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</si>
  <si>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</si>
  <si>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</si>
  <si>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</si>
  <si>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</si>
  <si>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</si>
  <si>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</si>
  <si>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</si>
  <si>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</si>
  <si>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1.1.Выпускная квалификационная работа в форме: дипломной работы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</si>
  <si>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</si>
  <si>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</si>
  <si>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</si>
  <si>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</si>
  <si>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</si>
  <si>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</si>
  <si>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</si>
  <si>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</si>
  <si>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</si>
  <si>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</si>
  <si>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t>Э</t>
  </si>
  <si>
    <t>ОП.07</t>
  </si>
  <si>
    <t>ОП.08</t>
  </si>
  <si>
    <t>ОП.09</t>
  </si>
  <si>
    <t>ОП.10</t>
  </si>
  <si>
    <t>ОП.11</t>
  </si>
  <si>
    <t>ОП.12</t>
  </si>
  <si>
    <t>ОП.13</t>
  </si>
  <si>
    <t>Производственная практика (преддипломная практика)</t>
  </si>
  <si>
    <t>16 нед.  16/0/0</t>
  </si>
  <si>
    <t>1.Программа базовой подготовки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</si>
  <si>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</si>
  <si>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</si>
  <si>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</si>
  <si>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</si>
  <si>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</si>
  <si>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</si>
  <si>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</si>
  <si>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</si>
  <si>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</si>
  <si>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</si>
  <si>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</si>
  <si>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География</t>
  </si>
  <si>
    <t>Экология</t>
  </si>
  <si>
    <t>ОУДп.00</t>
  </si>
  <si>
    <t>ОУДп.12</t>
  </si>
  <si>
    <t>Информатика</t>
  </si>
  <si>
    <t>ОУДп.13</t>
  </si>
  <si>
    <t>УД.00</t>
  </si>
  <si>
    <t>Дополнительные учебные дисциплины</t>
  </si>
  <si>
    <t>Общеобразовательный учебный цикл</t>
  </si>
  <si>
    <t>Профильные общеобразовательные учебные дисциплины</t>
  </si>
  <si>
    <t xml:space="preserve">Обществознание </t>
  </si>
  <si>
    <t xml:space="preserve">Экономика </t>
  </si>
  <si>
    <t>Право</t>
  </si>
  <si>
    <t>Естествознание</t>
  </si>
  <si>
    <t>Математика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</si>
  <si>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</si>
  <si>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</si>
  <si>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</si>
  <si>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</si>
  <si>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</si>
  <si>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</si>
  <si>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</si>
  <si>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</si>
  <si>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</si>
  <si>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Статистика</t>
  </si>
  <si>
    <t>Экономика организации</t>
  </si>
  <si>
    <t>Документационное обеспечение управления</t>
  </si>
  <si>
    <t>Предпринимательское право</t>
  </si>
  <si>
    <t>ОП.14</t>
  </si>
  <si>
    <t>ОП.15</t>
  </si>
  <si>
    <t>ОП.16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</si>
  <si>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</si>
  <si>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</si>
  <si>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Психология социально-правовой деятельности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</si>
  <si>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</si>
  <si>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</si>
  <si>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З,З,З,ДЗ</t>
  </si>
  <si>
    <t>-,ДЗ</t>
  </si>
  <si>
    <t>ОГСЭ.05</t>
  </si>
  <si>
    <t>Государственная итоговая аттестация</t>
  </si>
  <si>
    <r>
      <t xml:space="preserve">Консультации </t>
    </r>
    <r>
      <rPr>
        <sz val="11"/>
        <color theme="1"/>
        <rFont val="Times New Roman"/>
        <family val="1"/>
        <charset val="204"/>
      </rPr>
      <t xml:space="preserve">4 часа на 1 обучающегося в год </t>
    </r>
  </si>
  <si>
    <t>4нед.</t>
  </si>
  <si>
    <t>6нед.</t>
  </si>
  <si>
    <t>З,ДЗ</t>
  </si>
  <si>
    <t>-,-,-,ДЗ</t>
  </si>
  <si>
    <t>-/2ДЗ/-</t>
  </si>
  <si>
    <t>Основы безопасности жизнедеятельности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</si>
  <si>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</si>
  <si>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</si>
  <si>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</si>
  <si>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</si>
  <si>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</si>
  <si>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</si>
  <si>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t>по программе базовой подготовки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</si>
  <si>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</si>
  <si>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</si>
  <si>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t>на базе основного общего образования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</si>
  <si>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40.02.01 Право и организация социального обеспечения</t>
    </r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</si>
  <si>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 xml:space="preserve">юрист                     </t>
    </r>
  </si>
  <si>
    <r>
      <t>Профиль получаемого профессионального образования  –</t>
    </r>
    <r>
      <rPr>
        <b/>
        <sz val="10"/>
        <color theme="1"/>
        <rFont val="Times New Roman"/>
        <family val="1"/>
        <charset val="204"/>
      </rPr>
      <t xml:space="preserve">  социально-экономический</t>
    </r>
  </si>
  <si>
    <t>Русский язык</t>
  </si>
  <si>
    <t>Литература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</si>
  <si>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</si>
  <si>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Экзаменов (в т.ч. экзаменов (квалификац.)</t>
  </si>
  <si>
    <t>ОУДб.10</t>
  </si>
  <si>
    <t>ОУДп.14</t>
  </si>
  <si>
    <t>1З/12ДЗ/3Э</t>
  </si>
  <si>
    <t>-/2ДЗ/1Э</t>
  </si>
  <si>
    <t xml:space="preserve">23 нед.  18/2/3    </t>
  </si>
  <si>
    <t>16,5 нед.  15,5/0/1</t>
  </si>
  <si>
    <t>13,5 нед. 11,5/1/1</t>
  </si>
  <si>
    <t>Астрономия</t>
  </si>
  <si>
    <t>-/9ДЗ/7Э</t>
  </si>
  <si>
    <t>***количество зачетов и дифференцированных зачетов указано с учетом физической культуры</t>
  </si>
  <si>
    <t>Индивидуальный проект*</t>
  </si>
  <si>
    <t>УД.16</t>
  </si>
  <si>
    <t>Родная литература (русская)</t>
  </si>
  <si>
    <t>-,ДЗ**</t>
  </si>
  <si>
    <t>Дифф. Зачетов***</t>
  </si>
  <si>
    <t>Зачетов***</t>
  </si>
  <si>
    <t>ОУДб.11</t>
  </si>
  <si>
    <t>ОУДп.15</t>
  </si>
  <si>
    <t>1З/9ДЗ/1Э</t>
  </si>
  <si>
    <t>-/1ДЗ/-</t>
  </si>
  <si>
    <t>-/2ДЗ/2Э</t>
  </si>
  <si>
    <t>Выполнение дипломной работы с 18.05.2024г. по 14.06.2024г. (всего 4 нед.)</t>
  </si>
  <si>
    <t>Защита дипломной работы с 15.06.2024г. по 28.06.2024г. (всего 2 нед.)</t>
  </si>
  <si>
    <t>ДЗ**</t>
  </si>
  <si>
    <t>16 нед. 16/0/0</t>
  </si>
  <si>
    <t>23 нед.     23/0/0</t>
  </si>
  <si>
    <t xml:space="preserve">год поступления - 2021 </t>
  </si>
  <si>
    <t>год выпуска -  2024</t>
  </si>
  <si>
    <r>
      <t xml:space="preserve">I курс    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</si>
  <si>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 курс  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</si>
  <si>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III курс                  </t>
    </r>
    <r>
      <rPr>
        <sz val="8"/>
        <color theme="1"/>
        <rFont val="Times New Roman"/>
        <family val="1"/>
        <charset val="204"/>
      </rPr>
      <t>2023-2024 уч.год</t>
    </r>
  </si>
  <si>
    <t>для групп ПОСО 11к, ПОСО 12к</t>
  </si>
  <si>
    <t>-/3ДЗ/1Э</t>
  </si>
  <si>
    <t>-/5ДЗ/2Э</t>
  </si>
  <si>
    <t>-/14ДЗ/9Э</t>
  </si>
  <si>
    <t>**дифференцированные зачеты комплексные</t>
  </si>
  <si>
    <t>Информационные технологии в профессиональной деятельности /Адаптивные информационные и коммуникационные технологии</t>
  </si>
  <si>
    <t>Основы финансовой грамотности/Основы интеллектуального труда, финансовой грамотности и предпринимательской деятельности</t>
  </si>
  <si>
    <t>3З/4ДЗ/1Э</t>
  </si>
  <si>
    <t>4з/32ДЗ/13Э</t>
  </si>
  <si>
    <t xml:space="preserve">История </t>
  </si>
  <si>
    <t>Менеджмент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</si>
</sst>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right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/>
    <xf numFmtId="0" fontId="12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justify"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/>
    <xf numFmtId="0" fontId="23" fillId="7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/>
    </xf>
    <xf numFmtId="0" fontId="10" fillId="0" borderId="14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8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wrapText="1"/>
    </xf>
    <xf numFmtId="0" fontId="3" fillId="0" borderId="13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topLeftCell="A85" zoomScale="160" zoomScaleNormal="160" zoomScaleSheetLayoutView="85" workbookViewId="0">
      <selection activeCell="A101" sqref="A101"/>
    </sheetView>
  </sheetViews>
  <sheetFormatPr defaultRowHeight="15" x14ac:dyDescent="0.25"/>
  <cols>
    <col min="1" max="1" width="11.7109375" style="5" customWidth="1"/>
    <col min="2" max="2" width="41.28515625" customWidth="1"/>
    <col min="3" max="3" width="14" style="11" customWidth="1"/>
    <col min="4" max="4" width="5.7109375" customWidth="1"/>
    <col min="5" max="5" width="6.28515625" customWidth="1"/>
    <col min="6" max="6" width="6.140625" customWidth="1"/>
    <col min="7" max="7" width="7.7109375" customWidth="1"/>
    <col min="8" max="8" width="7.5703125" customWidth="1"/>
    <col min="9" max="10" width="5.7109375" customWidth="1"/>
    <col min="11" max="11" width="6.140625" customWidth="1"/>
    <col min="12" max="12" width="6.42578125" customWidth="1"/>
    <col min="13" max="14" width="6.28515625" customWidth="1"/>
    <col min="15" max="15" width="14.5703125" customWidth="1"/>
  </cols>
  <sheetData>
    <row r="1" spans="1:16" x14ac:dyDescent="0.25">
      <c r="A1" s="111" t="s">
        <v>191</v>
      </c>
      <c r="B1" s="111"/>
      <c r="I1" s="55"/>
      <c r="J1" s="56"/>
      <c r="K1" s="56"/>
      <c r="L1" s="56"/>
      <c r="M1" s="56"/>
    </row>
    <row r="2" spans="1:16" x14ac:dyDescent="0.25">
      <c r="A2" s="111" t="s">
        <v>192</v>
      </c>
      <c r="B2" s="111"/>
      <c r="I2" s="55"/>
      <c r="J2" s="56"/>
      <c r="K2" s="56"/>
      <c r="L2" s="56"/>
      <c r="M2" s="56"/>
    </row>
    <row r="3" spans="1:16" x14ac:dyDescent="0.25">
      <c r="I3" s="55"/>
      <c r="J3" s="56"/>
      <c r="K3" s="56"/>
      <c r="L3" s="56"/>
      <c r="M3" s="56"/>
    </row>
    <row r="4" spans="1:16" x14ac:dyDescent="0.25">
      <c r="I4" s="57"/>
    </row>
    <row r="5" spans="1:16" ht="9" customHeight="1" x14ac:dyDescent="0.25"/>
    <row r="6" spans="1:16" ht="15.75" x14ac:dyDescent="0.25">
      <c r="B6" s="105" t="s">
        <v>148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6" ht="15.75" x14ac:dyDescent="0.25">
      <c r="B7" s="106" t="s">
        <v>149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6" ht="15.75" x14ac:dyDescent="0.25">
      <c r="B8" s="106" t="s">
        <v>150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6" ht="15.75" x14ac:dyDescent="0.25">
      <c r="B9" s="106" t="s">
        <v>151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6" ht="15.75" x14ac:dyDescent="0.25">
      <c r="B10" s="106" t="s">
        <v>152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16" ht="15.75" x14ac:dyDescent="0.25">
      <c r="B11" s="106" t="s">
        <v>153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6" ht="15.75" x14ac:dyDescent="0.25">
      <c r="B12" s="106" t="s">
        <v>158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6" ht="15.75" x14ac:dyDescent="0.25">
      <c r="B13" s="106" t="s">
        <v>154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1:16" ht="15.75" x14ac:dyDescent="0.25">
      <c r="B14" s="105" t="s">
        <v>196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spans="1:16" ht="6.75" customHeight="1" x14ac:dyDescent="0.25"/>
    <row r="16" spans="1:16" x14ac:dyDescent="0.25">
      <c r="E16" s="82" t="s">
        <v>159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8" x14ac:dyDescent="0.25">
      <c r="E17" s="82" t="s">
        <v>155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8" x14ac:dyDescent="0.25">
      <c r="E18" s="82" t="s">
        <v>156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56"/>
    </row>
    <row r="19" spans="1:18" x14ac:dyDescent="0.25">
      <c r="E19" s="83" t="s">
        <v>157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8" ht="30" customHeight="1" x14ac:dyDescent="0.25">
      <c r="E20" s="100" t="s">
        <v>160</v>
      </c>
      <c r="F20" s="100"/>
      <c r="G20" s="100"/>
      <c r="H20" s="100"/>
      <c r="I20" s="100"/>
      <c r="J20" s="100"/>
      <c r="K20" s="100"/>
      <c r="L20" s="100"/>
      <c r="M20" s="100"/>
      <c r="N20" s="100"/>
      <c r="O20" s="59"/>
      <c r="P20" s="59"/>
      <c r="Q20" s="59"/>
      <c r="R20" s="59"/>
    </row>
    <row r="21" spans="1:18" s="5" customFormat="1" ht="12" x14ac:dyDescent="0.2">
      <c r="A21" s="89"/>
      <c r="B21" s="89"/>
      <c r="C21" s="89"/>
      <c r="D21" s="89"/>
      <c r="E21" s="89"/>
    </row>
    <row r="22" spans="1:18" ht="28.5" customHeight="1" x14ac:dyDescent="0.25">
      <c r="A22" s="99" t="s">
        <v>0</v>
      </c>
      <c r="B22" s="113" t="s">
        <v>1</v>
      </c>
      <c r="C22" s="101" t="s">
        <v>2</v>
      </c>
      <c r="D22" s="84" t="s">
        <v>3</v>
      </c>
      <c r="E22" s="84"/>
      <c r="F22" s="84"/>
      <c r="G22" s="84"/>
      <c r="H22" s="84"/>
      <c r="I22" s="84" t="s">
        <v>71</v>
      </c>
      <c r="J22" s="84"/>
      <c r="K22" s="84"/>
      <c r="L22" s="84"/>
      <c r="M22" s="84"/>
      <c r="N22" s="84"/>
      <c r="O22" s="107"/>
    </row>
    <row r="23" spans="1:18" ht="15.75" hidden="1" customHeight="1" thickBot="1" x14ac:dyDescent="0.3">
      <c r="A23" s="99"/>
      <c r="B23" s="114"/>
      <c r="C23" s="102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107"/>
    </row>
    <row r="24" spans="1:18" ht="15.75" hidden="1" customHeight="1" thickBot="1" x14ac:dyDescent="0.3">
      <c r="A24" s="99"/>
      <c r="B24" s="114"/>
      <c r="C24" s="102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107"/>
    </row>
    <row r="25" spans="1:18" ht="22.5" customHeight="1" x14ac:dyDescent="0.25">
      <c r="A25" s="99"/>
      <c r="B25" s="114"/>
      <c r="C25" s="102"/>
      <c r="D25" s="104" t="s">
        <v>4</v>
      </c>
      <c r="E25" s="104" t="s">
        <v>5</v>
      </c>
      <c r="F25" s="84" t="s">
        <v>6</v>
      </c>
      <c r="G25" s="84"/>
      <c r="H25" s="84"/>
      <c r="I25" s="85" t="s">
        <v>193</v>
      </c>
      <c r="J25" s="86"/>
      <c r="K25" s="85" t="s">
        <v>194</v>
      </c>
      <c r="L25" s="86"/>
      <c r="M25" s="85" t="s">
        <v>195</v>
      </c>
      <c r="N25" s="86"/>
      <c r="O25" s="107"/>
    </row>
    <row r="26" spans="1:18" ht="15" customHeight="1" x14ac:dyDescent="0.25">
      <c r="A26" s="99"/>
      <c r="B26" s="114"/>
      <c r="C26" s="102"/>
      <c r="D26" s="104"/>
      <c r="E26" s="104"/>
      <c r="F26" s="104" t="s">
        <v>11</v>
      </c>
      <c r="G26" s="85" t="s">
        <v>12</v>
      </c>
      <c r="H26" s="86"/>
      <c r="I26" s="1" t="s">
        <v>13</v>
      </c>
      <c r="J26" s="1" t="s">
        <v>14</v>
      </c>
      <c r="K26" s="1" t="s">
        <v>15</v>
      </c>
      <c r="L26" s="1" t="s">
        <v>16</v>
      </c>
      <c r="M26" s="1" t="s">
        <v>17</v>
      </c>
      <c r="N26" s="1" t="s">
        <v>18</v>
      </c>
      <c r="O26" s="107"/>
    </row>
    <row r="27" spans="1:18" ht="63" customHeight="1" x14ac:dyDescent="0.25">
      <c r="A27" s="99"/>
      <c r="B27" s="115"/>
      <c r="C27" s="103"/>
      <c r="D27" s="104"/>
      <c r="E27" s="104"/>
      <c r="F27" s="104"/>
      <c r="G27" s="2" t="s">
        <v>19</v>
      </c>
      <c r="H27" s="2" t="s">
        <v>20</v>
      </c>
      <c r="I27" s="1" t="s">
        <v>189</v>
      </c>
      <c r="J27" s="1" t="s">
        <v>190</v>
      </c>
      <c r="K27" s="1" t="s">
        <v>88</v>
      </c>
      <c r="L27" s="1" t="s">
        <v>169</v>
      </c>
      <c r="M27" s="1" t="s">
        <v>170</v>
      </c>
      <c r="N27" s="1" t="s">
        <v>171</v>
      </c>
      <c r="O27" s="107"/>
    </row>
    <row r="28" spans="1:18" s="4" customFormat="1" x14ac:dyDescent="0.25">
      <c r="A28" s="10">
        <v>1</v>
      </c>
      <c r="B28" s="3">
        <v>2</v>
      </c>
      <c r="C28" s="10">
        <v>3</v>
      </c>
      <c r="D28" s="3">
        <v>4</v>
      </c>
      <c r="E28" s="10">
        <v>5</v>
      </c>
      <c r="F28" s="3">
        <v>6</v>
      </c>
      <c r="G28" s="10">
        <v>7</v>
      </c>
      <c r="H28" s="3">
        <v>8</v>
      </c>
      <c r="I28" s="10">
        <v>9</v>
      </c>
      <c r="J28" s="3">
        <v>10</v>
      </c>
      <c r="K28" s="10">
        <v>11</v>
      </c>
      <c r="L28" s="3">
        <v>12</v>
      </c>
      <c r="M28" s="10">
        <v>13</v>
      </c>
      <c r="N28" s="3">
        <v>14</v>
      </c>
      <c r="O28" s="74"/>
    </row>
    <row r="29" spans="1:18" s="5" customFormat="1" ht="14.25" x14ac:dyDescent="0.2">
      <c r="A29" s="19" t="s">
        <v>21</v>
      </c>
      <c r="B29" s="20" t="s">
        <v>109</v>
      </c>
      <c r="C29" s="21" t="s">
        <v>167</v>
      </c>
      <c r="D29" s="22">
        <f t="shared" ref="D29:N29" si="0">SUM(D30+D42+D47)</f>
        <v>2106</v>
      </c>
      <c r="E29" s="22">
        <f t="shared" si="0"/>
        <v>702</v>
      </c>
      <c r="F29" s="22">
        <f t="shared" si="0"/>
        <v>1404</v>
      </c>
      <c r="G29" s="22">
        <f t="shared" si="0"/>
        <v>670</v>
      </c>
      <c r="H29" s="22">
        <f t="shared" si="0"/>
        <v>0</v>
      </c>
      <c r="I29" s="22">
        <f t="shared" si="0"/>
        <v>576</v>
      </c>
      <c r="J29" s="22">
        <f t="shared" si="0"/>
        <v>756</v>
      </c>
      <c r="K29" s="22">
        <f t="shared" si="0"/>
        <v>72</v>
      </c>
      <c r="L29" s="22">
        <f t="shared" si="0"/>
        <v>0</v>
      </c>
      <c r="M29" s="22">
        <f t="shared" si="0"/>
        <v>0</v>
      </c>
      <c r="N29" s="22">
        <f t="shared" si="0"/>
        <v>0</v>
      </c>
    </row>
    <row r="30" spans="1:18" s="5" customFormat="1" ht="28.5" x14ac:dyDescent="0.2">
      <c r="A30" s="23" t="s">
        <v>90</v>
      </c>
      <c r="B30" s="24" t="s">
        <v>91</v>
      </c>
      <c r="C30" s="25" t="s">
        <v>183</v>
      </c>
      <c r="D30" s="26">
        <f t="shared" ref="D30:N30" si="1">SUM(D31:D41)</f>
        <v>1316</v>
      </c>
      <c r="E30" s="26">
        <f t="shared" si="1"/>
        <v>439</v>
      </c>
      <c r="F30" s="26">
        <f t="shared" si="1"/>
        <v>877</v>
      </c>
      <c r="G30" s="26">
        <f t="shared" si="1"/>
        <v>462</v>
      </c>
      <c r="H30" s="26">
        <f t="shared" si="1"/>
        <v>0</v>
      </c>
      <c r="I30" s="26">
        <f t="shared" si="1"/>
        <v>324</v>
      </c>
      <c r="J30" s="26">
        <f t="shared" si="1"/>
        <v>481</v>
      </c>
      <c r="K30" s="26">
        <f t="shared" si="1"/>
        <v>72</v>
      </c>
      <c r="L30" s="26">
        <f t="shared" si="1"/>
        <v>0</v>
      </c>
      <c r="M30" s="26">
        <f t="shared" si="1"/>
        <v>0</v>
      </c>
      <c r="N30" s="26">
        <f t="shared" si="1"/>
        <v>0</v>
      </c>
      <c r="O30" s="75"/>
    </row>
    <row r="31" spans="1:18" s="5" customFormat="1" x14ac:dyDescent="0.2">
      <c r="A31" s="62" t="s">
        <v>92</v>
      </c>
      <c r="B31" s="27" t="s">
        <v>161</v>
      </c>
      <c r="C31" s="28" t="s">
        <v>44</v>
      </c>
      <c r="D31" s="63">
        <f>E31+F31</f>
        <v>117</v>
      </c>
      <c r="E31" s="63">
        <v>39</v>
      </c>
      <c r="F31" s="63">
        <f>SUM(I31:N31)</f>
        <v>78</v>
      </c>
      <c r="G31" s="63">
        <v>40</v>
      </c>
      <c r="H31" s="63"/>
      <c r="I31" s="63">
        <v>32</v>
      </c>
      <c r="J31" s="63">
        <v>46</v>
      </c>
      <c r="K31" s="63"/>
      <c r="L31" s="63"/>
      <c r="M31" s="63"/>
      <c r="N31" s="63"/>
      <c r="O31" s="76"/>
    </row>
    <row r="32" spans="1:18" s="5" customFormat="1" x14ac:dyDescent="0.2">
      <c r="A32" s="62" t="s">
        <v>93</v>
      </c>
      <c r="B32" s="27" t="s">
        <v>162</v>
      </c>
      <c r="C32" s="28" t="s">
        <v>178</v>
      </c>
      <c r="D32" s="63">
        <f t="shared" ref="D32:D40" si="2">E32+F32</f>
        <v>176</v>
      </c>
      <c r="E32" s="63">
        <v>59</v>
      </c>
      <c r="F32" s="63">
        <f t="shared" ref="F32:F40" si="3">SUM(I32:N32)</f>
        <v>117</v>
      </c>
      <c r="G32" s="63">
        <v>80</v>
      </c>
      <c r="H32" s="63"/>
      <c r="I32" s="63">
        <v>48</v>
      </c>
      <c r="J32" s="63">
        <v>69</v>
      </c>
      <c r="K32" s="63"/>
      <c r="L32" s="63"/>
      <c r="M32" s="63"/>
      <c r="N32" s="63"/>
      <c r="O32" s="76"/>
    </row>
    <row r="33" spans="1:15" s="5" customFormat="1" x14ac:dyDescent="0.2">
      <c r="A33" s="62" t="s">
        <v>94</v>
      </c>
      <c r="B33" s="27" t="s">
        <v>177</v>
      </c>
      <c r="C33" s="28" t="s">
        <v>188</v>
      </c>
      <c r="D33" s="15">
        <f>SUM(E33:F33)</f>
        <v>54</v>
      </c>
      <c r="E33" s="17">
        <v>18</v>
      </c>
      <c r="F33" s="17">
        <f>SUM(I33:N33)</f>
        <v>36</v>
      </c>
      <c r="G33" s="64">
        <v>10</v>
      </c>
      <c r="H33" s="29"/>
      <c r="I33" s="29"/>
      <c r="J33" s="29">
        <v>36</v>
      </c>
      <c r="K33" s="63"/>
      <c r="L33" s="63"/>
      <c r="M33" s="63"/>
      <c r="N33" s="63"/>
      <c r="O33" s="76"/>
    </row>
    <row r="34" spans="1:15" s="5" customFormat="1" x14ac:dyDescent="0.2">
      <c r="A34" s="62" t="s">
        <v>95</v>
      </c>
      <c r="B34" s="27" t="s">
        <v>31</v>
      </c>
      <c r="C34" s="28" t="s">
        <v>138</v>
      </c>
      <c r="D34" s="63">
        <f t="shared" si="2"/>
        <v>175</v>
      </c>
      <c r="E34" s="15">
        <v>58</v>
      </c>
      <c r="F34" s="63">
        <f t="shared" si="3"/>
        <v>117</v>
      </c>
      <c r="G34" s="18">
        <v>117</v>
      </c>
      <c r="H34" s="29"/>
      <c r="I34" s="29">
        <v>48</v>
      </c>
      <c r="J34" s="29">
        <v>69</v>
      </c>
      <c r="K34" s="30"/>
      <c r="L34" s="15"/>
      <c r="M34" s="15"/>
      <c r="N34" s="15"/>
      <c r="O34" s="76"/>
    </row>
    <row r="35" spans="1:15" s="5" customFormat="1" x14ac:dyDescent="0.2">
      <c r="A35" s="62" t="s">
        <v>96</v>
      </c>
      <c r="B35" s="27" t="s">
        <v>205</v>
      </c>
      <c r="C35" s="28" t="s">
        <v>138</v>
      </c>
      <c r="D35" s="63">
        <f t="shared" si="2"/>
        <v>180</v>
      </c>
      <c r="E35" s="15">
        <v>60</v>
      </c>
      <c r="F35" s="63">
        <f t="shared" si="3"/>
        <v>120</v>
      </c>
      <c r="G35" s="18">
        <v>20</v>
      </c>
      <c r="H35" s="29"/>
      <c r="I35" s="29"/>
      <c r="J35" s="29">
        <v>48</v>
      </c>
      <c r="K35" s="30">
        <v>72</v>
      </c>
      <c r="L35" s="15"/>
      <c r="M35" s="15"/>
      <c r="N35" s="15"/>
      <c r="O35" s="76"/>
    </row>
    <row r="36" spans="1:15" s="5" customFormat="1" x14ac:dyDescent="0.2">
      <c r="A36" s="62" t="s">
        <v>97</v>
      </c>
      <c r="B36" s="27" t="s">
        <v>32</v>
      </c>
      <c r="C36" s="28" t="s">
        <v>144</v>
      </c>
      <c r="D36" s="63">
        <f t="shared" si="2"/>
        <v>176</v>
      </c>
      <c r="E36" s="15">
        <v>59</v>
      </c>
      <c r="F36" s="63">
        <f t="shared" si="3"/>
        <v>117</v>
      </c>
      <c r="G36" s="18">
        <v>117</v>
      </c>
      <c r="H36" s="29"/>
      <c r="I36" s="29">
        <v>48</v>
      </c>
      <c r="J36" s="29">
        <v>69</v>
      </c>
      <c r="K36" s="30"/>
      <c r="L36" s="15"/>
      <c r="M36" s="15"/>
      <c r="N36" s="15"/>
      <c r="O36" s="76"/>
    </row>
    <row r="37" spans="1:15" s="5" customFormat="1" x14ac:dyDescent="0.2">
      <c r="A37" s="62" t="s">
        <v>98</v>
      </c>
      <c r="B37" s="27" t="s">
        <v>147</v>
      </c>
      <c r="C37" s="28" t="s">
        <v>138</v>
      </c>
      <c r="D37" s="63">
        <f t="shared" si="2"/>
        <v>105</v>
      </c>
      <c r="E37" s="15">
        <v>35</v>
      </c>
      <c r="F37" s="63">
        <f t="shared" si="3"/>
        <v>70</v>
      </c>
      <c r="G37" s="18">
        <v>20</v>
      </c>
      <c r="H37" s="29"/>
      <c r="I37" s="29">
        <v>32</v>
      </c>
      <c r="J37" s="29">
        <v>38</v>
      </c>
      <c r="K37" s="30"/>
      <c r="L37" s="15"/>
      <c r="M37" s="15"/>
      <c r="N37" s="15"/>
      <c r="O37" s="76"/>
    </row>
    <row r="38" spans="1:15" s="5" customFormat="1" x14ac:dyDescent="0.2">
      <c r="A38" s="62" t="s">
        <v>99</v>
      </c>
      <c r="B38" s="27" t="s">
        <v>111</v>
      </c>
      <c r="C38" s="28" t="s">
        <v>138</v>
      </c>
      <c r="D38" s="63">
        <f t="shared" si="2"/>
        <v>117</v>
      </c>
      <c r="E38" s="15">
        <v>39</v>
      </c>
      <c r="F38" s="63">
        <f t="shared" si="3"/>
        <v>78</v>
      </c>
      <c r="G38" s="18">
        <v>16</v>
      </c>
      <c r="H38" s="29"/>
      <c r="I38" s="29">
        <v>32</v>
      </c>
      <c r="J38" s="29">
        <v>46</v>
      </c>
      <c r="K38" s="30"/>
      <c r="L38" s="15"/>
      <c r="M38" s="15"/>
      <c r="N38" s="15"/>
      <c r="O38" s="76"/>
    </row>
    <row r="39" spans="1:15" s="5" customFormat="1" x14ac:dyDescent="0.2">
      <c r="A39" s="62" t="s">
        <v>100</v>
      </c>
      <c r="B39" s="27" t="s">
        <v>114</v>
      </c>
      <c r="C39" s="28" t="s">
        <v>138</v>
      </c>
      <c r="D39" s="63">
        <f t="shared" si="2"/>
        <v>108</v>
      </c>
      <c r="E39" s="15">
        <v>36</v>
      </c>
      <c r="F39" s="63">
        <f t="shared" si="3"/>
        <v>72</v>
      </c>
      <c r="G39" s="64">
        <v>16</v>
      </c>
      <c r="H39" s="29"/>
      <c r="I39" s="29">
        <v>32</v>
      </c>
      <c r="J39" s="29">
        <v>40</v>
      </c>
      <c r="K39" s="30"/>
      <c r="L39" s="15"/>
      <c r="M39" s="15"/>
      <c r="N39" s="15"/>
      <c r="O39" s="76"/>
    </row>
    <row r="40" spans="1:15" s="5" customFormat="1" x14ac:dyDescent="0.2">
      <c r="A40" s="62" t="s">
        <v>165</v>
      </c>
      <c r="B40" s="27" t="s">
        <v>101</v>
      </c>
      <c r="C40" s="28" t="s">
        <v>138</v>
      </c>
      <c r="D40" s="63">
        <f t="shared" si="2"/>
        <v>54</v>
      </c>
      <c r="E40" s="15">
        <v>18</v>
      </c>
      <c r="F40" s="63">
        <f t="shared" si="3"/>
        <v>36</v>
      </c>
      <c r="G40" s="18">
        <v>16</v>
      </c>
      <c r="H40" s="29"/>
      <c r="I40" s="29">
        <v>16</v>
      </c>
      <c r="J40" s="29">
        <v>20</v>
      </c>
      <c r="K40" s="31"/>
      <c r="L40" s="32"/>
      <c r="M40" s="32"/>
      <c r="N40" s="32"/>
      <c r="O40" s="76"/>
    </row>
    <row r="41" spans="1:15" s="5" customFormat="1" x14ac:dyDescent="0.2">
      <c r="A41" s="62" t="s">
        <v>181</v>
      </c>
      <c r="B41" s="27" t="s">
        <v>172</v>
      </c>
      <c r="C41" s="28" t="s">
        <v>26</v>
      </c>
      <c r="D41" s="63">
        <f>E41+F41</f>
        <v>54</v>
      </c>
      <c r="E41" s="17">
        <v>18</v>
      </c>
      <c r="F41" s="17">
        <f>SUM(I41:N41)</f>
        <v>36</v>
      </c>
      <c r="G41" s="64">
        <v>10</v>
      </c>
      <c r="H41" s="29"/>
      <c r="I41" s="29">
        <v>36</v>
      </c>
      <c r="J41" s="29"/>
      <c r="K41" s="30"/>
      <c r="L41" s="15"/>
      <c r="M41" s="15"/>
      <c r="N41" s="15"/>
      <c r="O41" s="76"/>
    </row>
    <row r="42" spans="1:15" s="5" customFormat="1" ht="28.5" x14ac:dyDescent="0.2">
      <c r="A42" s="23" t="s">
        <v>103</v>
      </c>
      <c r="B42" s="24" t="s">
        <v>110</v>
      </c>
      <c r="C42" s="25" t="s">
        <v>185</v>
      </c>
      <c r="D42" s="26">
        <f t="shared" ref="D42:D50" si="4">SUM(E42:F42)</f>
        <v>736</v>
      </c>
      <c r="E42" s="33">
        <f t="shared" ref="E42" si="5">SUM(E43:E46)</f>
        <v>245</v>
      </c>
      <c r="F42" s="33">
        <f>SUM(F43:F46)</f>
        <v>491</v>
      </c>
      <c r="G42" s="33">
        <f t="shared" ref="G42:N42" si="6">SUM(G43:G46)</f>
        <v>200</v>
      </c>
      <c r="H42" s="33">
        <f t="shared" si="6"/>
        <v>0</v>
      </c>
      <c r="I42" s="33">
        <f t="shared" si="6"/>
        <v>252</v>
      </c>
      <c r="J42" s="33">
        <f t="shared" si="6"/>
        <v>239</v>
      </c>
      <c r="K42" s="33">
        <f t="shared" si="6"/>
        <v>0</v>
      </c>
      <c r="L42" s="33">
        <f t="shared" si="6"/>
        <v>0</v>
      </c>
      <c r="M42" s="33">
        <f t="shared" si="6"/>
        <v>0</v>
      </c>
      <c r="N42" s="33">
        <f t="shared" si="6"/>
        <v>0</v>
      </c>
      <c r="O42" s="75"/>
    </row>
    <row r="43" spans="1:15" s="5" customFormat="1" x14ac:dyDescent="0.2">
      <c r="A43" s="18" t="s">
        <v>104</v>
      </c>
      <c r="B43" s="27" t="s">
        <v>115</v>
      </c>
      <c r="C43" s="28" t="s">
        <v>44</v>
      </c>
      <c r="D43" s="15">
        <f t="shared" si="4"/>
        <v>351</v>
      </c>
      <c r="E43" s="16">
        <v>117</v>
      </c>
      <c r="F43" s="17">
        <f>SUM(I43:N43)</f>
        <v>234</v>
      </c>
      <c r="G43" s="18">
        <v>90</v>
      </c>
      <c r="H43" s="29"/>
      <c r="I43" s="29">
        <v>96</v>
      </c>
      <c r="J43" s="29">
        <v>138</v>
      </c>
      <c r="K43" s="30"/>
      <c r="L43" s="30"/>
      <c r="M43" s="31"/>
      <c r="N43" s="31"/>
      <c r="O43" s="76"/>
    </row>
    <row r="44" spans="1:15" s="5" customFormat="1" x14ac:dyDescent="0.2">
      <c r="A44" s="18" t="s">
        <v>106</v>
      </c>
      <c r="B44" s="27" t="s">
        <v>105</v>
      </c>
      <c r="C44" s="28" t="s">
        <v>138</v>
      </c>
      <c r="D44" s="15">
        <f t="shared" si="4"/>
        <v>150</v>
      </c>
      <c r="E44" s="16">
        <v>50</v>
      </c>
      <c r="F44" s="17">
        <f t="shared" ref="F44:F46" si="7">SUM(I44:N44)</f>
        <v>100</v>
      </c>
      <c r="G44" s="18">
        <v>90</v>
      </c>
      <c r="H44" s="29"/>
      <c r="I44" s="29">
        <v>48</v>
      </c>
      <c r="J44" s="29">
        <v>52</v>
      </c>
      <c r="K44" s="31"/>
      <c r="L44" s="31"/>
      <c r="M44" s="31"/>
      <c r="N44" s="31"/>
      <c r="O44" s="76"/>
    </row>
    <row r="45" spans="1:15" s="5" customFormat="1" x14ac:dyDescent="0.2">
      <c r="A45" s="18" t="s">
        <v>166</v>
      </c>
      <c r="B45" s="27" t="s">
        <v>112</v>
      </c>
      <c r="C45" s="28" t="s">
        <v>138</v>
      </c>
      <c r="D45" s="15">
        <f t="shared" si="4"/>
        <v>108</v>
      </c>
      <c r="E45" s="16">
        <v>36</v>
      </c>
      <c r="F45" s="17">
        <f t="shared" si="7"/>
        <v>72</v>
      </c>
      <c r="G45" s="18">
        <v>20</v>
      </c>
      <c r="H45" s="29"/>
      <c r="I45" s="29">
        <v>23</v>
      </c>
      <c r="J45" s="29">
        <v>49</v>
      </c>
      <c r="K45" s="30"/>
      <c r="L45" s="31"/>
      <c r="M45" s="31"/>
      <c r="N45" s="31"/>
      <c r="O45" s="76"/>
    </row>
    <row r="46" spans="1:15" s="5" customFormat="1" x14ac:dyDescent="0.2">
      <c r="A46" s="18" t="s">
        <v>182</v>
      </c>
      <c r="B46" s="27" t="s">
        <v>113</v>
      </c>
      <c r="C46" s="28" t="s">
        <v>79</v>
      </c>
      <c r="D46" s="15">
        <f t="shared" si="4"/>
        <v>127</v>
      </c>
      <c r="E46" s="16">
        <v>42</v>
      </c>
      <c r="F46" s="17">
        <f t="shared" si="7"/>
        <v>85</v>
      </c>
      <c r="G46" s="18">
        <v>0</v>
      </c>
      <c r="H46" s="29"/>
      <c r="I46" s="29">
        <v>85</v>
      </c>
      <c r="J46" s="29"/>
      <c r="K46" s="31"/>
      <c r="L46" s="31"/>
      <c r="M46" s="31"/>
      <c r="N46" s="31"/>
      <c r="O46" s="76"/>
    </row>
    <row r="47" spans="1:15" s="5" customFormat="1" ht="14.25" x14ac:dyDescent="0.2">
      <c r="A47" s="34" t="s">
        <v>107</v>
      </c>
      <c r="B47" s="35" t="s">
        <v>108</v>
      </c>
      <c r="C47" s="36" t="s">
        <v>184</v>
      </c>
      <c r="D47" s="73">
        <f>D48</f>
        <v>54</v>
      </c>
      <c r="E47" s="26">
        <f t="shared" ref="E47:N47" si="8">SUM(E33:E33)</f>
        <v>18</v>
      </c>
      <c r="F47" s="26">
        <f>SUM(F33:F33)</f>
        <v>36</v>
      </c>
      <c r="G47" s="26">
        <f>G48</f>
        <v>8</v>
      </c>
      <c r="H47" s="26">
        <f t="shared" si="8"/>
        <v>0</v>
      </c>
      <c r="I47" s="26">
        <f t="shared" si="8"/>
        <v>0</v>
      </c>
      <c r="J47" s="26">
        <f t="shared" si="8"/>
        <v>36</v>
      </c>
      <c r="K47" s="26">
        <f t="shared" si="8"/>
        <v>0</v>
      </c>
      <c r="L47" s="26">
        <f t="shared" si="8"/>
        <v>0</v>
      </c>
      <c r="M47" s="26">
        <f t="shared" si="8"/>
        <v>0</v>
      </c>
      <c r="N47" s="26">
        <f t="shared" si="8"/>
        <v>0</v>
      </c>
      <c r="O47" s="76"/>
    </row>
    <row r="48" spans="1:15" s="5" customFormat="1" x14ac:dyDescent="0.2">
      <c r="A48" s="18" t="s">
        <v>176</v>
      </c>
      <c r="B48" s="27" t="s">
        <v>102</v>
      </c>
      <c r="C48" s="28" t="s">
        <v>26</v>
      </c>
      <c r="D48" s="63">
        <f>E48+F48</f>
        <v>54</v>
      </c>
      <c r="E48" s="15">
        <v>18</v>
      </c>
      <c r="F48" s="63">
        <f>SUM(I48:N48)</f>
        <v>36</v>
      </c>
      <c r="G48" s="18">
        <v>8</v>
      </c>
      <c r="H48" s="29"/>
      <c r="I48" s="29"/>
      <c r="J48" s="29">
        <v>36</v>
      </c>
      <c r="K48" s="30"/>
      <c r="L48" s="31"/>
      <c r="M48" s="31"/>
      <c r="N48" s="31"/>
      <c r="O48" s="76"/>
    </row>
    <row r="49" spans="1:15" s="5" customFormat="1" ht="12.75" x14ac:dyDescent="0.2">
      <c r="A49" s="65"/>
      <c r="B49" s="66" t="s">
        <v>175</v>
      </c>
      <c r="C49" s="67"/>
      <c r="D49" s="68">
        <v>18</v>
      </c>
      <c r="E49" s="69"/>
      <c r="F49" s="69">
        <v>18</v>
      </c>
      <c r="G49" s="65"/>
      <c r="H49" s="70"/>
      <c r="I49" s="70"/>
      <c r="J49" s="70"/>
      <c r="K49" s="71"/>
      <c r="L49" s="71"/>
      <c r="M49" s="71"/>
      <c r="N49" s="71"/>
    </row>
    <row r="50" spans="1:15" s="5" customFormat="1" ht="28.5" x14ac:dyDescent="0.2">
      <c r="A50" s="19" t="s">
        <v>22</v>
      </c>
      <c r="B50" s="20" t="s">
        <v>23</v>
      </c>
      <c r="C50" s="21" t="s">
        <v>203</v>
      </c>
      <c r="D50" s="22">
        <f t="shared" si="4"/>
        <v>564</v>
      </c>
      <c r="E50" s="19">
        <f t="shared" ref="E50:N50" si="9">SUM(E51:E55)</f>
        <v>188</v>
      </c>
      <c r="F50" s="19">
        <f t="shared" si="9"/>
        <v>376</v>
      </c>
      <c r="G50" s="19">
        <f t="shared" si="9"/>
        <v>278</v>
      </c>
      <c r="H50" s="19">
        <f t="shared" si="9"/>
        <v>0</v>
      </c>
      <c r="I50" s="19">
        <f t="shared" si="9"/>
        <v>0</v>
      </c>
      <c r="J50" s="19">
        <f t="shared" si="9"/>
        <v>36</v>
      </c>
      <c r="K50" s="19">
        <f t="shared" si="9"/>
        <v>160</v>
      </c>
      <c r="L50" s="19">
        <f t="shared" si="9"/>
        <v>72</v>
      </c>
      <c r="M50" s="19">
        <f t="shared" si="9"/>
        <v>62</v>
      </c>
      <c r="N50" s="19">
        <f t="shared" si="9"/>
        <v>46</v>
      </c>
    </row>
    <row r="51" spans="1:15" s="5" customFormat="1" x14ac:dyDescent="0.2">
      <c r="A51" s="37" t="s">
        <v>24</v>
      </c>
      <c r="B51" s="38" t="s">
        <v>25</v>
      </c>
      <c r="C51" s="28" t="s">
        <v>26</v>
      </c>
      <c r="D51" s="15">
        <f>SUM(E51:F51)</f>
        <v>60</v>
      </c>
      <c r="E51" s="15">
        <v>12</v>
      </c>
      <c r="F51" s="15">
        <f>SUM(I51:N51)</f>
        <v>48</v>
      </c>
      <c r="G51" s="15">
        <v>8</v>
      </c>
      <c r="H51" s="15"/>
      <c r="I51" s="15"/>
      <c r="J51" s="30"/>
      <c r="K51" s="30">
        <v>48</v>
      </c>
      <c r="L51" s="30"/>
      <c r="M51" s="30"/>
      <c r="N51" s="30"/>
      <c r="O51" s="76"/>
    </row>
    <row r="52" spans="1:15" s="5" customFormat="1" x14ac:dyDescent="0.2">
      <c r="A52" s="37" t="s">
        <v>27</v>
      </c>
      <c r="B52" s="38" t="s">
        <v>29</v>
      </c>
      <c r="C52" s="28" t="s">
        <v>26</v>
      </c>
      <c r="D52" s="15">
        <f t="shared" ref="D52:D86" si="10">SUM(E52:F52)</f>
        <v>60</v>
      </c>
      <c r="E52" s="15">
        <v>12</v>
      </c>
      <c r="F52" s="15">
        <f t="shared" ref="F52:F86" si="11">SUM(I52:N52)</f>
        <v>48</v>
      </c>
      <c r="G52" s="15">
        <v>8</v>
      </c>
      <c r="H52" s="15"/>
      <c r="I52" s="15"/>
      <c r="J52" s="30"/>
      <c r="K52" s="30">
        <v>48</v>
      </c>
      <c r="L52" s="30"/>
      <c r="M52" s="30"/>
      <c r="N52" s="30"/>
      <c r="O52" s="76"/>
    </row>
    <row r="53" spans="1:15" s="5" customFormat="1" x14ac:dyDescent="0.2">
      <c r="A53" s="37" t="s">
        <v>28</v>
      </c>
      <c r="B53" s="38" t="s">
        <v>31</v>
      </c>
      <c r="C53" s="28" t="s">
        <v>145</v>
      </c>
      <c r="D53" s="15">
        <f t="shared" si="10"/>
        <v>146</v>
      </c>
      <c r="E53" s="15">
        <v>24</v>
      </c>
      <c r="F53" s="15">
        <f t="shared" si="11"/>
        <v>122</v>
      </c>
      <c r="G53" s="15">
        <v>122</v>
      </c>
      <c r="H53" s="15"/>
      <c r="I53" s="15"/>
      <c r="J53" s="30"/>
      <c r="K53" s="30">
        <v>32</v>
      </c>
      <c r="L53" s="30">
        <v>36</v>
      </c>
      <c r="M53" s="30">
        <v>31</v>
      </c>
      <c r="N53" s="30">
        <v>23</v>
      </c>
      <c r="O53" s="76"/>
    </row>
    <row r="54" spans="1:15" s="5" customFormat="1" x14ac:dyDescent="0.2">
      <c r="A54" s="37" t="s">
        <v>30</v>
      </c>
      <c r="B54" s="38" t="s">
        <v>32</v>
      </c>
      <c r="C54" s="28" t="s">
        <v>137</v>
      </c>
      <c r="D54" s="15">
        <f t="shared" si="10"/>
        <v>244</v>
      </c>
      <c r="E54" s="15">
        <v>122</v>
      </c>
      <c r="F54" s="15">
        <f t="shared" si="11"/>
        <v>122</v>
      </c>
      <c r="G54" s="15">
        <v>120</v>
      </c>
      <c r="H54" s="15"/>
      <c r="I54" s="15"/>
      <c r="J54" s="30"/>
      <c r="K54" s="30">
        <v>32</v>
      </c>
      <c r="L54" s="30">
        <v>36</v>
      </c>
      <c r="M54" s="30">
        <v>31</v>
      </c>
      <c r="N54" s="30">
        <v>23</v>
      </c>
      <c r="O54" s="76"/>
    </row>
    <row r="55" spans="1:15" s="5" customFormat="1" ht="61.5" customHeight="1" x14ac:dyDescent="0.2">
      <c r="A55" s="39" t="s">
        <v>139</v>
      </c>
      <c r="B55" s="40" t="s">
        <v>202</v>
      </c>
      <c r="C55" s="28" t="s">
        <v>79</v>
      </c>
      <c r="D55" s="15">
        <f t="shared" si="10"/>
        <v>54</v>
      </c>
      <c r="E55" s="15">
        <v>18</v>
      </c>
      <c r="F55" s="15">
        <f t="shared" si="11"/>
        <v>36</v>
      </c>
      <c r="G55" s="15">
        <v>20</v>
      </c>
      <c r="H55" s="15"/>
      <c r="I55" s="15"/>
      <c r="J55" s="30">
        <v>36</v>
      </c>
      <c r="K55" s="30"/>
      <c r="L55" s="30"/>
      <c r="M55" s="30"/>
      <c r="N55" s="30"/>
      <c r="O55" s="76"/>
    </row>
    <row r="56" spans="1:15" s="5" customFormat="1" ht="28.5" x14ac:dyDescent="0.2">
      <c r="A56" s="22" t="s">
        <v>33</v>
      </c>
      <c r="B56" s="41" t="s">
        <v>34</v>
      </c>
      <c r="C56" s="21" t="s">
        <v>146</v>
      </c>
      <c r="D56" s="22">
        <f t="shared" si="10"/>
        <v>202</v>
      </c>
      <c r="E56" s="19">
        <f t="shared" ref="E56:N56" si="12">SUM(E57:E58)</f>
        <v>67</v>
      </c>
      <c r="F56" s="22">
        <f t="shared" si="11"/>
        <v>135</v>
      </c>
      <c r="G56" s="19">
        <f t="shared" si="12"/>
        <v>102</v>
      </c>
      <c r="H56" s="19">
        <f t="shared" si="12"/>
        <v>0</v>
      </c>
      <c r="I56" s="19">
        <f t="shared" si="12"/>
        <v>0</v>
      </c>
      <c r="J56" s="19">
        <f t="shared" si="12"/>
        <v>0</v>
      </c>
      <c r="K56" s="19">
        <f t="shared" si="12"/>
        <v>48</v>
      </c>
      <c r="L56" s="19">
        <f t="shared" si="12"/>
        <v>36</v>
      </c>
      <c r="M56" s="19">
        <f t="shared" si="12"/>
        <v>51</v>
      </c>
      <c r="N56" s="19">
        <f t="shared" si="12"/>
        <v>0</v>
      </c>
    </row>
    <row r="57" spans="1:15" s="5" customFormat="1" x14ac:dyDescent="0.2">
      <c r="A57" s="37" t="s">
        <v>35</v>
      </c>
      <c r="B57" s="38" t="s">
        <v>115</v>
      </c>
      <c r="C57" s="28" t="s">
        <v>26</v>
      </c>
      <c r="D57" s="15">
        <f t="shared" si="10"/>
        <v>76</v>
      </c>
      <c r="E57" s="15">
        <v>25</v>
      </c>
      <c r="F57" s="15">
        <f t="shared" si="11"/>
        <v>51</v>
      </c>
      <c r="G57" s="15">
        <v>34</v>
      </c>
      <c r="H57" s="15"/>
      <c r="I57" s="15"/>
      <c r="J57" s="15"/>
      <c r="K57" s="30"/>
      <c r="L57" s="30"/>
      <c r="M57" s="15">
        <v>51</v>
      </c>
      <c r="N57" s="32"/>
      <c r="O57" s="76"/>
    </row>
    <row r="58" spans="1:15" s="5" customFormat="1" x14ac:dyDescent="0.2">
      <c r="A58" s="37" t="s">
        <v>36</v>
      </c>
      <c r="B58" s="38" t="s">
        <v>105</v>
      </c>
      <c r="C58" s="28" t="s">
        <v>138</v>
      </c>
      <c r="D58" s="15">
        <f t="shared" si="10"/>
        <v>126</v>
      </c>
      <c r="E58" s="15">
        <v>42</v>
      </c>
      <c r="F58" s="15">
        <f t="shared" si="11"/>
        <v>84</v>
      </c>
      <c r="G58" s="15">
        <v>68</v>
      </c>
      <c r="H58" s="15"/>
      <c r="I58" s="15"/>
      <c r="J58" s="15"/>
      <c r="K58" s="30">
        <v>48</v>
      </c>
      <c r="L58" s="30">
        <v>36</v>
      </c>
      <c r="M58" s="32"/>
      <c r="N58" s="32"/>
      <c r="O58" s="76"/>
    </row>
    <row r="59" spans="1:15" s="5" customFormat="1" ht="14.25" x14ac:dyDescent="0.2">
      <c r="A59" s="22" t="s">
        <v>37</v>
      </c>
      <c r="B59" s="41" t="s">
        <v>38</v>
      </c>
      <c r="C59" s="21" t="s">
        <v>199</v>
      </c>
      <c r="D59" s="22">
        <f t="shared" si="10"/>
        <v>2817</v>
      </c>
      <c r="E59" s="19">
        <f>E60+E77</f>
        <v>844</v>
      </c>
      <c r="F59" s="22">
        <f t="shared" si="11"/>
        <v>1973</v>
      </c>
      <c r="G59" s="19">
        <f t="shared" ref="G59:N59" si="13">G60+G77</f>
        <v>606</v>
      </c>
      <c r="H59" s="19">
        <f t="shared" si="13"/>
        <v>40</v>
      </c>
      <c r="I59" s="19">
        <f t="shared" si="13"/>
        <v>0</v>
      </c>
      <c r="J59" s="19">
        <f t="shared" si="13"/>
        <v>36</v>
      </c>
      <c r="K59" s="19">
        <f t="shared" si="13"/>
        <v>296</v>
      </c>
      <c r="L59" s="19">
        <f t="shared" si="13"/>
        <v>720</v>
      </c>
      <c r="M59" s="19">
        <f t="shared" si="13"/>
        <v>481</v>
      </c>
      <c r="N59" s="19">
        <f t="shared" si="13"/>
        <v>440</v>
      </c>
    </row>
    <row r="60" spans="1:15" s="5" customFormat="1" ht="14.25" x14ac:dyDescent="0.2">
      <c r="A60" s="26" t="s">
        <v>39</v>
      </c>
      <c r="B60" s="42" t="s">
        <v>40</v>
      </c>
      <c r="C60" s="25" t="s">
        <v>173</v>
      </c>
      <c r="D60" s="26">
        <f>SUM(E60:F60)</f>
        <v>1867</v>
      </c>
      <c r="E60" s="23">
        <f>SUM(E61:E76)</f>
        <v>623</v>
      </c>
      <c r="F60" s="26">
        <f t="shared" si="11"/>
        <v>1244</v>
      </c>
      <c r="G60" s="23">
        <f t="shared" ref="G60:N60" si="14">SUM(G61:G76)</f>
        <v>386</v>
      </c>
      <c r="H60" s="23">
        <f t="shared" si="14"/>
        <v>20</v>
      </c>
      <c r="I60" s="23">
        <f t="shared" si="14"/>
        <v>0</v>
      </c>
      <c r="J60" s="23">
        <f t="shared" si="14"/>
        <v>36</v>
      </c>
      <c r="K60" s="23">
        <f>SUM(K61:K76)</f>
        <v>296</v>
      </c>
      <c r="L60" s="23">
        <f t="shared" si="14"/>
        <v>390</v>
      </c>
      <c r="M60" s="23">
        <f t="shared" si="14"/>
        <v>246</v>
      </c>
      <c r="N60" s="23">
        <f t="shared" si="14"/>
        <v>276</v>
      </c>
    </row>
    <row r="61" spans="1:15" s="5" customFormat="1" x14ac:dyDescent="0.2">
      <c r="A61" s="37" t="s">
        <v>41</v>
      </c>
      <c r="B61" s="38" t="s">
        <v>116</v>
      </c>
      <c r="C61" s="28" t="s">
        <v>79</v>
      </c>
      <c r="D61" s="15">
        <f t="shared" si="10"/>
        <v>103</v>
      </c>
      <c r="E61" s="15">
        <v>34</v>
      </c>
      <c r="F61" s="15">
        <f t="shared" si="11"/>
        <v>69</v>
      </c>
      <c r="G61" s="15">
        <v>10</v>
      </c>
      <c r="H61" s="15"/>
      <c r="I61" s="30"/>
      <c r="K61" s="72">
        <v>69</v>
      </c>
      <c r="L61" s="30"/>
      <c r="M61" s="30"/>
      <c r="N61" s="30"/>
    </row>
    <row r="62" spans="1:15" s="5" customFormat="1" x14ac:dyDescent="0.2">
      <c r="A62" s="37" t="s">
        <v>42</v>
      </c>
      <c r="B62" s="38" t="s">
        <v>117</v>
      </c>
      <c r="C62" s="28" t="s">
        <v>44</v>
      </c>
      <c r="D62" s="15">
        <f t="shared" si="10"/>
        <v>117</v>
      </c>
      <c r="E62" s="15">
        <v>39</v>
      </c>
      <c r="F62" s="15">
        <f t="shared" si="11"/>
        <v>78</v>
      </c>
      <c r="G62" s="15">
        <v>16</v>
      </c>
      <c r="H62" s="15"/>
      <c r="I62" s="30"/>
      <c r="J62" s="30">
        <v>36</v>
      </c>
      <c r="K62" s="72">
        <v>42</v>
      </c>
      <c r="L62" s="30"/>
      <c r="M62" s="30"/>
      <c r="N62" s="30"/>
    </row>
    <row r="63" spans="1:15" s="5" customFormat="1" x14ac:dyDescent="0.2">
      <c r="A63" s="37" t="s">
        <v>43</v>
      </c>
      <c r="B63" s="38" t="s">
        <v>118</v>
      </c>
      <c r="C63" s="28" t="s">
        <v>79</v>
      </c>
      <c r="D63" s="15">
        <f t="shared" si="10"/>
        <v>104</v>
      </c>
      <c r="E63" s="15">
        <v>35</v>
      </c>
      <c r="F63" s="15">
        <f t="shared" si="11"/>
        <v>69</v>
      </c>
      <c r="G63" s="15">
        <v>14</v>
      </c>
      <c r="H63" s="15"/>
      <c r="I63" s="30"/>
      <c r="K63" s="72">
        <v>69</v>
      </c>
      <c r="L63" s="30"/>
      <c r="M63" s="30"/>
      <c r="N63" s="30"/>
    </row>
    <row r="64" spans="1:15" s="5" customFormat="1" x14ac:dyDescent="0.2">
      <c r="A64" s="37" t="s">
        <v>45</v>
      </c>
      <c r="B64" s="38" t="s">
        <v>119</v>
      </c>
      <c r="C64" s="28" t="s">
        <v>26</v>
      </c>
      <c r="D64" s="15">
        <f t="shared" si="10"/>
        <v>72</v>
      </c>
      <c r="E64" s="15">
        <v>24</v>
      </c>
      <c r="F64" s="15">
        <f t="shared" si="11"/>
        <v>48</v>
      </c>
      <c r="G64" s="15">
        <v>16</v>
      </c>
      <c r="H64" s="15"/>
      <c r="I64" s="30"/>
      <c r="J64" s="30"/>
      <c r="K64" s="30"/>
      <c r="L64" s="30">
        <v>48</v>
      </c>
      <c r="M64" s="30"/>
      <c r="N64" s="30"/>
    </row>
    <row r="65" spans="1:15" s="5" customFormat="1" x14ac:dyDescent="0.2">
      <c r="A65" s="37" t="s">
        <v>46</v>
      </c>
      <c r="B65" s="38" t="s">
        <v>120</v>
      </c>
      <c r="C65" s="78" t="s">
        <v>138</v>
      </c>
      <c r="D65" s="37">
        <f t="shared" si="10"/>
        <v>183</v>
      </c>
      <c r="E65" s="37">
        <v>61</v>
      </c>
      <c r="F65" s="37">
        <f t="shared" si="11"/>
        <v>122</v>
      </c>
      <c r="G65" s="37">
        <v>44</v>
      </c>
      <c r="H65" s="37">
        <v>20</v>
      </c>
      <c r="I65" s="37"/>
      <c r="J65" s="37"/>
      <c r="K65" s="37">
        <v>36</v>
      </c>
      <c r="L65" s="37">
        <v>86</v>
      </c>
      <c r="M65" s="37"/>
      <c r="N65" s="37"/>
    </row>
    <row r="66" spans="1:15" s="5" customFormat="1" x14ac:dyDescent="0.2">
      <c r="A66" s="37" t="s">
        <v>48</v>
      </c>
      <c r="B66" s="38" t="s">
        <v>121</v>
      </c>
      <c r="C66" s="78" t="s">
        <v>44</v>
      </c>
      <c r="D66" s="37">
        <f t="shared" si="10"/>
        <v>180</v>
      </c>
      <c r="E66" s="37">
        <v>60</v>
      </c>
      <c r="F66" s="37">
        <f t="shared" si="11"/>
        <v>120</v>
      </c>
      <c r="G66" s="37">
        <v>48</v>
      </c>
      <c r="H66" s="37"/>
      <c r="I66" s="37"/>
      <c r="J66" s="37"/>
      <c r="K66" s="37">
        <v>48</v>
      </c>
      <c r="L66" s="37">
        <v>72</v>
      </c>
      <c r="M66" s="37"/>
      <c r="N66" s="37"/>
    </row>
    <row r="67" spans="1:15" s="5" customFormat="1" x14ac:dyDescent="0.2">
      <c r="A67" s="37" t="s">
        <v>80</v>
      </c>
      <c r="B67" s="38" t="s">
        <v>122</v>
      </c>
      <c r="C67" s="78" t="s">
        <v>138</v>
      </c>
      <c r="D67" s="37">
        <f t="shared" si="10"/>
        <v>98</v>
      </c>
      <c r="E67" s="37">
        <v>33</v>
      </c>
      <c r="F67" s="37">
        <f t="shared" si="11"/>
        <v>65</v>
      </c>
      <c r="G67" s="37">
        <v>16</v>
      </c>
      <c r="H67" s="37"/>
      <c r="I67" s="37"/>
      <c r="J67" s="37"/>
      <c r="K67" s="37"/>
      <c r="L67" s="37"/>
      <c r="M67" s="37">
        <v>31</v>
      </c>
      <c r="N67" s="37">
        <v>34</v>
      </c>
    </row>
    <row r="68" spans="1:15" s="5" customFormat="1" x14ac:dyDescent="0.2">
      <c r="A68" s="37" t="s">
        <v>81</v>
      </c>
      <c r="B68" s="38" t="s">
        <v>123</v>
      </c>
      <c r="C68" s="78" t="s">
        <v>44</v>
      </c>
      <c r="D68" s="37">
        <f t="shared" si="10"/>
        <v>132</v>
      </c>
      <c r="E68" s="37">
        <f>F68/2</f>
        <v>44</v>
      </c>
      <c r="F68" s="37">
        <f t="shared" si="11"/>
        <v>88</v>
      </c>
      <c r="G68" s="37">
        <v>28</v>
      </c>
      <c r="H68" s="37"/>
      <c r="I68" s="37"/>
      <c r="J68" s="37"/>
      <c r="K68" s="37"/>
      <c r="L68" s="37"/>
      <c r="M68" s="37">
        <v>31</v>
      </c>
      <c r="N68" s="37">
        <v>57</v>
      </c>
    </row>
    <row r="69" spans="1:15" s="5" customFormat="1" x14ac:dyDescent="0.2">
      <c r="A69" s="37" t="s">
        <v>82</v>
      </c>
      <c r="B69" s="38" t="s">
        <v>124</v>
      </c>
      <c r="C69" s="78" t="s">
        <v>26</v>
      </c>
      <c r="D69" s="37">
        <f t="shared" si="10"/>
        <v>120</v>
      </c>
      <c r="E69" s="37">
        <f>F69/2</f>
        <v>40</v>
      </c>
      <c r="F69" s="37">
        <f t="shared" si="11"/>
        <v>80</v>
      </c>
      <c r="G69" s="37">
        <v>10</v>
      </c>
      <c r="H69" s="37"/>
      <c r="I69" s="37"/>
      <c r="J69" s="37"/>
      <c r="K69" s="37"/>
      <c r="L69" s="37"/>
      <c r="M69" s="37"/>
      <c r="N69" s="37">
        <v>80</v>
      </c>
    </row>
    <row r="70" spans="1:15" s="5" customFormat="1" x14ac:dyDescent="0.2">
      <c r="A70" s="37" t="s">
        <v>83</v>
      </c>
      <c r="B70" s="38" t="s">
        <v>125</v>
      </c>
      <c r="C70" s="78" t="s">
        <v>79</v>
      </c>
      <c r="D70" s="37">
        <f t="shared" si="10"/>
        <v>72</v>
      </c>
      <c r="E70" s="37">
        <v>24</v>
      </c>
      <c r="F70" s="37">
        <f t="shared" si="11"/>
        <v>48</v>
      </c>
      <c r="G70" s="37">
        <v>10</v>
      </c>
      <c r="H70" s="37"/>
      <c r="I70" s="37"/>
      <c r="J70" s="37"/>
      <c r="K70" s="37"/>
      <c r="L70" s="37">
        <v>48</v>
      </c>
      <c r="M70" s="37"/>
      <c r="N70" s="37"/>
    </row>
    <row r="71" spans="1:15" s="5" customFormat="1" x14ac:dyDescent="0.2">
      <c r="A71" s="37" t="s">
        <v>84</v>
      </c>
      <c r="B71" s="38" t="s">
        <v>126</v>
      </c>
      <c r="C71" s="78" t="s">
        <v>26</v>
      </c>
      <c r="D71" s="37">
        <f t="shared" si="10"/>
        <v>69</v>
      </c>
      <c r="E71" s="37">
        <v>23</v>
      </c>
      <c r="F71" s="37">
        <f t="shared" si="11"/>
        <v>46</v>
      </c>
      <c r="G71" s="37">
        <v>10</v>
      </c>
      <c r="H71" s="37"/>
      <c r="I71" s="37"/>
      <c r="J71" s="79"/>
      <c r="K71" s="80"/>
      <c r="L71" s="37">
        <v>46</v>
      </c>
      <c r="M71" s="37"/>
      <c r="N71" s="37"/>
    </row>
    <row r="72" spans="1:15" s="5" customFormat="1" x14ac:dyDescent="0.2">
      <c r="A72" s="37" t="s">
        <v>85</v>
      </c>
      <c r="B72" s="38" t="s">
        <v>206</v>
      </c>
      <c r="C72" s="78" t="s">
        <v>26</v>
      </c>
      <c r="D72" s="37">
        <f t="shared" si="10"/>
        <v>157</v>
      </c>
      <c r="E72" s="37">
        <v>52</v>
      </c>
      <c r="F72" s="37">
        <f t="shared" si="11"/>
        <v>105</v>
      </c>
      <c r="G72" s="37">
        <v>24</v>
      </c>
      <c r="H72" s="37"/>
      <c r="I72" s="37"/>
      <c r="J72" s="37"/>
      <c r="K72" s="37"/>
      <c r="L72" s="37"/>
      <c r="M72" s="37"/>
      <c r="N72" s="37">
        <v>105</v>
      </c>
    </row>
    <row r="73" spans="1:15" s="5" customFormat="1" x14ac:dyDescent="0.2">
      <c r="A73" s="37" t="s">
        <v>86</v>
      </c>
      <c r="B73" s="38" t="s">
        <v>127</v>
      </c>
      <c r="C73" s="28" t="s">
        <v>26</v>
      </c>
      <c r="D73" s="15">
        <f t="shared" si="10"/>
        <v>81</v>
      </c>
      <c r="E73" s="15">
        <v>27</v>
      </c>
      <c r="F73" s="15">
        <f t="shared" si="11"/>
        <v>54</v>
      </c>
      <c r="G73" s="15">
        <v>24</v>
      </c>
      <c r="H73" s="15"/>
      <c r="I73" s="30"/>
      <c r="J73" s="30"/>
      <c r="K73" s="30"/>
      <c r="L73" s="37">
        <v>54</v>
      </c>
      <c r="M73" s="30"/>
      <c r="N73" s="30"/>
    </row>
    <row r="74" spans="1:15" s="5" customFormat="1" ht="60" x14ac:dyDescent="0.2">
      <c r="A74" s="37" t="s">
        <v>129</v>
      </c>
      <c r="B74" s="38" t="s">
        <v>201</v>
      </c>
      <c r="C74" s="28" t="s">
        <v>26</v>
      </c>
      <c r="D74" s="15">
        <f t="shared" si="10"/>
        <v>140</v>
      </c>
      <c r="E74" s="15">
        <v>47</v>
      </c>
      <c r="F74" s="15">
        <f t="shared" si="11"/>
        <v>93</v>
      </c>
      <c r="G74" s="15">
        <v>66</v>
      </c>
      <c r="H74" s="15"/>
      <c r="I74" s="30"/>
      <c r="J74" s="30"/>
      <c r="K74" s="30"/>
      <c r="L74" s="30"/>
      <c r="M74" s="30">
        <v>93</v>
      </c>
      <c r="N74" s="30"/>
      <c r="O74" s="77"/>
    </row>
    <row r="75" spans="1:15" s="5" customFormat="1" x14ac:dyDescent="0.2">
      <c r="A75" s="37" t="s">
        <v>130</v>
      </c>
      <c r="B75" s="38" t="s">
        <v>47</v>
      </c>
      <c r="C75" s="28" t="s">
        <v>138</v>
      </c>
      <c r="D75" s="15">
        <f t="shared" si="10"/>
        <v>102</v>
      </c>
      <c r="E75" s="15">
        <v>34</v>
      </c>
      <c r="F75" s="15">
        <f t="shared" si="11"/>
        <v>68</v>
      </c>
      <c r="G75" s="15">
        <v>22</v>
      </c>
      <c r="H75" s="15"/>
      <c r="I75" s="30"/>
      <c r="J75" s="30"/>
      <c r="K75" s="30">
        <v>32</v>
      </c>
      <c r="L75" s="37">
        <v>36</v>
      </c>
      <c r="M75" s="30"/>
      <c r="N75" s="30"/>
    </row>
    <row r="76" spans="1:15" s="8" customFormat="1" x14ac:dyDescent="0.2">
      <c r="A76" s="39" t="s">
        <v>131</v>
      </c>
      <c r="B76" s="40" t="s">
        <v>128</v>
      </c>
      <c r="C76" s="28" t="s">
        <v>79</v>
      </c>
      <c r="D76" s="15">
        <f t="shared" si="10"/>
        <v>137</v>
      </c>
      <c r="E76" s="15">
        <v>46</v>
      </c>
      <c r="F76" s="15">
        <f t="shared" si="11"/>
        <v>91</v>
      </c>
      <c r="G76" s="15">
        <v>28</v>
      </c>
      <c r="H76" s="15"/>
      <c r="I76" s="30"/>
      <c r="J76" s="30"/>
      <c r="K76" s="30"/>
      <c r="L76" s="30"/>
      <c r="M76" s="30">
        <v>91</v>
      </c>
      <c r="N76" s="30"/>
    </row>
    <row r="77" spans="1:15" s="5" customFormat="1" ht="14.25" x14ac:dyDescent="0.2">
      <c r="A77" s="26" t="s">
        <v>49</v>
      </c>
      <c r="B77" s="42" t="s">
        <v>50</v>
      </c>
      <c r="C77" s="25" t="s">
        <v>198</v>
      </c>
      <c r="D77" s="26">
        <f t="shared" si="10"/>
        <v>950</v>
      </c>
      <c r="E77" s="23">
        <f t="shared" ref="E77:N77" si="15">E78+E83</f>
        <v>221</v>
      </c>
      <c r="F77" s="26">
        <f t="shared" si="11"/>
        <v>729</v>
      </c>
      <c r="G77" s="23">
        <f t="shared" si="15"/>
        <v>220</v>
      </c>
      <c r="H77" s="23">
        <f t="shared" si="15"/>
        <v>20</v>
      </c>
      <c r="I77" s="23">
        <f t="shared" si="15"/>
        <v>0</v>
      </c>
      <c r="J77" s="23">
        <f t="shared" si="15"/>
        <v>0</v>
      </c>
      <c r="K77" s="23">
        <f t="shared" si="15"/>
        <v>0</v>
      </c>
      <c r="L77" s="23">
        <f t="shared" si="15"/>
        <v>330</v>
      </c>
      <c r="M77" s="23">
        <f t="shared" si="15"/>
        <v>235</v>
      </c>
      <c r="N77" s="23">
        <f t="shared" si="15"/>
        <v>164</v>
      </c>
    </row>
    <row r="78" spans="1:15" s="5" customFormat="1" ht="42.75" x14ac:dyDescent="0.2">
      <c r="A78" s="43" t="s">
        <v>51</v>
      </c>
      <c r="B78" s="44" t="s">
        <v>132</v>
      </c>
      <c r="C78" s="45" t="s">
        <v>197</v>
      </c>
      <c r="D78" s="43">
        <f t="shared" si="10"/>
        <v>627</v>
      </c>
      <c r="E78" s="46">
        <f>SUM(E79:E82)</f>
        <v>137</v>
      </c>
      <c r="F78" s="43">
        <f t="shared" si="11"/>
        <v>490</v>
      </c>
      <c r="G78" s="46">
        <f t="shared" ref="G78:K78" si="16">SUM(G79:G82)</f>
        <v>140</v>
      </c>
      <c r="H78" s="46">
        <f t="shared" si="16"/>
        <v>0</v>
      </c>
      <c r="I78" s="46">
        <f t="shared" si="16"/>
        <v>0</v>
      </c>
      <c r="J78" s="46">
        <f t="shared" si="16"/>
        <v>0</v>
      </c>
      <c r="K78" s="46">
        <f t="shared" si="16"/>
        <v>0</v>
      </c>
      <c r="L78" s="46">
        <f>SUM(L79:L82)</f>
        <v>330</v>
      </c>
      <c r="M78" s="46">
        <f>SUM(M79:M82)</f>
        <v>160</v>
      </c>
      <c r="N78" s="46">
        <f>SUM(N79:N82)</f>
        <v>0</v>
      </c>
    </row>
    <row r="79" spans="1:15" s="5" customFormat="1" x14ac:dyDescent="0.2">
      <c r="A79" s="37" t="s">
        <v>52</v>
      </c>
      <c r="B79" s="38" t="s">
        <v>133</v>
      </c>
      <c r="C79" s="28" t="s">
        <v>178</v>
      </c>
      <c r="D79" s="15">
        <f t="shared" si="10"/>
        <v>248</v>
      </c>
      <c r="E79" s="15">
        <v>83</v>
      </c>
      <c r="F79" s="15">
        <f t="shared" si="11"/>
        <v>165</v>
      </c>
      <c r="G79" s="15">
        <v>90</v>
      </c>
      <c r="H79" s="15"/>
      <c r="I79" s="15"/>
      <c r="J79" s="15"/>
      <c r="K79" s="15"/>
      <c r="L79" s="30">
        <v>72</v>
      </c>
      <c r="M79" s="30">
        <v>93</v>
      </c>
      <c r="N79" s="30"/>
    </row>
    <row r="80" spans="1:15" s="5" customFormat="1" ht="26.25" customHeight="1" x14ac:dyDescent="0.2">
      <c r="A80" s="37" t="s">
        <v>53</v>
      </c>
      <c r="B80" s="38" t="s">
        <v>134</v>
      </c>
      <c r="C80" s="28" t="s">
        <v>178</v>
      </c>
      <c r="D80" s="15">
        <f t="shared" si="10"/>
        <v>163</v>
      </c>
      <c r="E80" s="15">
        <v>54</v>
      </c>
      <c r="F80" s="15">
        <f t="shared" si="11"/>
        <v>109</v>
      </c>
      <c r="G80" s="15">
        <v>50</v>
      </c>
      <c r="H80" s="15"/>
      <c r="I80" s="15"/>
      <c r="J80" s="15"/>
      <c r="K80" s="15"/>
      <c r="L80" s="30">
        <v>78</v>
      </c>
      <c r="M80" s="30">
        <v>31</v>
      </c>
      <c r="N80" s="30"/>
    </row>
    <row r="81" spans="1:19" s="5" customFormat="1" x14ac:dyDescent="0.2">
      <c r="A81" s="37" t="s">
        <v>54</v>
      </c>
      <c r="B81" s="38" t="s">
        <v>55</v>
      </c>
      <c r="C81" s="28" t="s">
        <v>26</v>
      </c>
      <c r="D81" s="15">
        <f t="shared" si="10"/>
        <v>72</v>
      </c>
      <c r="E81" s="15"/>
      <c r="F81" s="15">
        <f t="shared" si="11"/>
        <v>72</v>
      </c>
      <c r="G81" s="15"/>
      <c r="H81" s="15"/>
      <c r="I81" s="15"/>
      <c r="J81" s="15"/>
      <c r="K81" s="15"/>
      <c r="L81" s="30">
        <v>72</v>
      </c>
      <c r="M81" s="30"/>
      <c r="N81" s="30"/>
    </row>
    <row r="82" spans="1:19" s="5" customFormat="1" x14ac:dyDescent="0.2">
      <c r="A82" s="37" t="s">
        <v>56</v>
      </c>
      <c r="B82" s="38" t="s">
        <v>57</v>
      </c>
      <c r="C82" s="28" t="s">
        <v>138</v>
      </c>
      <c r="D82" s="15">
        <f t="shared" si="10"/>
        <v>144</v>
      </c>
      <c r="E82" s="15"/>
      <c r="F82" s="15">
        <f t="shared" si="11"/>
        <v>144</v>
      </c>
      <c r="G82" s="15"/>
      <c r="H82" s="15"/>
      <c r="I82" s="15"/>
      <c r="J82" s="15"/>
      <c r="K82" s="15"/>
      <c r="L82" s="30">
        <v>108</v>
      </c>
      <c r="M82" s="30">
        <v>36</v>
      </c>
      <c r="N82" s="30"/>
    </row>
    <row r="83" spans="1:19" s="5" customFormat="1" ht="73.5" customHeight="1" x14ac:dyDescent="0.2">
      <c r="A83" s="43" t="s">
        <v>58</v>
      </c>
      <c r="B83" s="44" t="s">
        <v>135</v>
      </c>
      <c r="C83" s="45" t="s">
        <v>168</v>
      </c>
      <c r="D83" s="43">
        <f t="shared" si="10"/>
        <v>323</v>
      </c>
      <c r="E83" s="46">
        <f t="shared" ref="E83:N83" si="17">SUM(E84:E86)</f>
        <v>84</v>
      </c>
      <c r="F83" s="43">
        <f t="shared" si="11"/>
        <v>239</v>
      </c>
      <c r="G83" s="46">
        <f t="shared" si="17"/>
        <v>80</v>
      </c>
      <c r="H83" s="46">
        <f t="shared" si="17"/>
        <v>20</v>
      </c>
      <c r="I83" s="46">
        <f t="shared" si="17"/>
        <v>0</v>
      </c>
      <c r="J83" s="46">
        <f t="shared" si="17"/>
        <v>0</v>
      </c>
      <c r="K83" s="46">
        <f t="shared" si="17"/>
        <v>0</v>
      </c>
      <c r="L83" s="46">
        <f t="shared" si="17"/>
        <v>0</v>
      </c>
      <c r="M83" s="46">
        <f t="shared" si="17"/>
        <v>75</v>
      </c>
      <c r="N83" s="46">
        <f t="shared" si="17"/>
        <v>164</v>
      </c>
    </row>
    <row r="84" spans="1:19" s="5" customFormat="1" ht="60" x14ac:dyDescent="0.2">
      <c r="A84" s="37" t="s">
        <v>59</v>
      </c>
      <c r="B84" s="38" t="s">
        <v>136</v>
      </c>
      <c r="C84" s="28" t="s">
        <v>138</v>
      </c>
      <c r="D84" s="15">
        <f t="shared" si="10"/>
        <v>251</v>
      </c>
      <c r="E84" s="15">
        <v>84</v>
      </c>
      <c r="F84" s="15">
        <f t="shared" si="11"/>
        <v>167</v>
      </c>
      <c r="G84" s="15">
        <v>80</v>
      </c>
      <c r="H84" s="15">
        <v>20</v>
      </c>
      <c r="I84" s="15"/>
      <c r="J84" s="15"/>
      <c r="K84" s="15"/>
      <c r="L84" s="15"/>
      <c r="M84" s="15">
        <v>75</v>
      </c>
      <c r="N84" s="30">
        <v>92</v>
      </c>
    </row>
    <row r="85" spans="1:19" s="5" customFormat="1" x14ac:dyDescent="0.2">
      <c r="A85" s="37" t="s">
        <v>60</v>
      </c>
      <c r="B85" s="38" t="s">
        <v>55</v>
      </c>
      <c r="C85" s="28" t="s">
        <v>188</v>
      </c>
      <c r="D85" s="15">
        <f t="shared" si="10"/>
        <v>36</v>
      </c>
      <c r="E85" s="15"/>
      <c r="F85" s="15">
        <f t="shared" si="11"/>
        <v>36</v>
      </c>
      <c r="G85" s="15"/>
      <c r="H85" s="15"/>
      <c r="I85" s="15"/>
      <c r="J85" s="15"/>
      <c r="K85" s="15"/>
      <c r="L85" s="15"/>
      <c r="M85" s="15"/>
      <c r="N85" s="30">
        <v>36</v>
      </c>
    </row>
    <row r="86" spans="1:19" s="5" customFormat="1" x14ac:dyDescent="0.2">
      <c r="A86" s="37" t="s">
        <v>61</v>
      </c>
      <c r="B86" s="38" t="s">
        <v>57</v>
      </c>
      <c r="C86" s="28" t="s">
        <v>188</v>
      </c>
      <c r="D86" s="15">
        <f t="shared" si="10"/>
        <v>36</v>
      </c>
      <c r="E86" s="15"/>
      <c r="F86" s="15">
        <f t="shared" si="11"/>
        <v>36</v>
      </c>
      <c r="G86" s="15"/>
      <c r="H86" s="15"/>
      <c r="I86" s="15"/>
      <c r="J86" s="15"/>
      <c r="K86" s="15"/>
      <c r="L86" s="15"/>
      <c r="M86" s="15"/>
      <c r="N86" s="30">
        <v>36</v>
      </c>
    </row>
    <row r="87" spans="1:19" s="5" customFormat="1" ht="20.25" customHeight="1" x14ac:dyDescent="0.2">
      <c r="A87" s="49"/>
      <c r="B87" s="50" t="s">
        <v>62</v>
      </c>
      <c r="C87" s="51" t="s">
        <v>204</v>
      </c>
      <c r="D87" s="49">
        <f t="shared" ref="D87:N87" si="18">D29+D50+D56+D59</f>
        <v>5689</v>
      </c>
      <c r="E87" s="49">
        <f t="shared" si="18"/>
        <v>1801</v>
      </c>
      <c r="F87" s="49">
        <f t="shared" si="18"/>
        <v>3888</v>
      </c>
      <c r="G87" s="49">
        <f t="shared" si="18"/>
        <v>1656</v>
      </c>
      <c r="H87" s="49">
        <f t="shared" si="18"/>
        <v>40</v>
      </c>
      <c r="I87" s="49">
        <f t="shared" si="18"/>
        <v>576</v>
      </c>
      <c r="J87" s="49">
        <f t="shared" si="18"/>
        <v>828</v>
      </c>
      <c r="K87" s="49">
        <f t="shared" si="18"/>
        <v>576</v>
      </c>
      <c r="L87" s="49">
        <f t="shared" si="18"/>
        <v>828</v>
      </c>
      <c r="M87" s="49">
        <f t="shared" si="18"/>
        <v>594</v>
      </c>
      <c r="N87" s="49">
        <f t="shared" si="18"/>
        <v>486</v>
      </c>
    </row>
    <row r="88" spans="1:19" s="5" customFormat="1" ht="28.5" x14ac:dyDescent="0.2">
      <c r="A88" s="32" t="s">
        <v>69</v>
      </c>
      <c r="B88" s="47" t="s">
        <v>87</v>
      </c>
      <c r="C88" s="48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 t="s">
        <v>142</v>
      </c>
    </row>
    <row r="89" spans="1:19" s="5" customFormat="1" ht="14.25" x14ac:dyDescent="0.2">
      <c r="A89" s="32" t="s">
        <v>70</v>
      </c>
      <c r="B89" s="47" t="s">
        <v>140</v>
      </c>
      <c r="C89" s="48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 t="s">
        <v>143</v>
      </c>
    </row>
    <row r="90" spans="1:19" s="8" customFormat="1" ht="27.75" customHeight="1" x14ac:dyDescent="0.2">
      <c r="A90" s="116" t="s">
        <v>141</v>
      </c>
      <c r="B90" s="117"/>
      <c r="C90" s="117"/>
      <c r="D90" s="117"/>
      <c r="E90" s="118"/>
      <c r="F90" s="108" t="s">
        <v>62</v>
      </c>
      <c r="G90" s="123" t="s">
        <v>64</v>
      </c>
      <c r="H90" s="124"/>
      <c r="I90" s="125">
        <f t="shared" ref="I90:N90" si="19">I29+I50+I56+I60+I79+I80+I84</f>
        <v>576</v>
      </c>
      <c r="J90" s="125">
        <f t="shared" si="19"/>
        <v>828</v>
      </c>
      <c r="K90" s="125">
        <f t="shared" si="19"/>
        <v>576</v>
      </c>
      <c r="L90" s="125">
        <f t="shared" si="19"/>
        <v>648</v>
      </c>
      <c r="M90" s="125">
        <f t="shared" si="19"/>
        <v>558</v>
      </c>
      <c r="N90" s="125">
        <f t="shared" si="19"/>
        <v>414</v>
      </c>
      <c r="O90" s="52"/>
    </row>
    <row r="91" spans="1:19" s="8" customFormat="1" ht="29.25" customHeight="1" x14ac:dyDescent="0.2">
      <c r="A91" s="119" t="s">
        <v>140</v>
      </c>
      <c r="B91" s="120"/>
      <c r="C91" s="120"/>
      <c r="D91" s="120"/>
      <c r="E91" s="121"/>
      <c r="F91" s="109"/>
      <c r="G91" s="123" t="s">
        <v>65</v>
      </c>
      <c r="H91" s="124"/>
      <c r="I91" s="10">
        <v>0</v>
      </c>
      <c r="J91" s="10">
        <v>0</v>
      </c>
      <c r="K91" s="10">
        <v>0</v>
      </c>
      <c r="L91" s="10">
        <v>72</v>
      </c>
      <c r="M91" s="10">
        <v>0</v>
      </c>
      <c r="N91" s="10">
        <v>36</v>
      </c>
      <c r="O91" s="52"/>
      <c r="R91" s="12"/>
      <c r="S91" s="12"/>
    </row>
    <row r="92" spans="1:19" s="8" customFormat="1" ht="31.5" customHeight="1" x14ac:dyDescent="0.2">
      <c r="A92" s="119" t="s">
        <v>89</v>
      </c>
      <c r="B92" s="120"/>
      <c r="C92" s="120"/>
      <c r="D92" s="120"/>
      <c r="E92" s="121"/>
      <c r="F92" s="109"/>
      <c r="G92" s="123" t="s">
        <v>66</v>
      </c>
      <c r="H92" s="124"/>
      <c r="I92" s="10">
        <v>0</v>
      </c>
      <c r="J92" s="10">
        <v>0</v>
      </c>
      <c r="K92" s="10">
        <v>0</v>
      </c>
      <c r="L92" s="10">
        <v>108</v>
      </c>
      <c r="M92" s="10">
        <v>36</v>
      </c>
      <c r="N92" s="10">
        <v>36</v>
      </c>
      <c r="O92" s="52"/>
      <c r="R92" s="12"/>
      <c r="S92" s="12"/>
    </row>
    <row r="93" spans="1:19" s="5" customFormat="1" ht="24.75" customHeight="1" x14ac:dyDescent="0.2">
      <c r="A93" s="90" t="s">
        <v>68</v>
      </c>
      <c r="B93" s="91"/>
      <c r="C93" s="91"/>
      <c r="D93" s="91"/>
      <c r="E93" s="92"/>
      <c r="F93" s="109"/>
      <c r="G93" s="123" t="s">
        <v>67</v>
      </c>
      <c r="H93" s="124"/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144</v>
      </c>
      <c r="O93" s="52"/>
    </row>
    <row r="94" spans="1:19" s="5" customFormat="1" ht="36" customHeight="1" x14ac:dyDescent="0.2">
      <c r="A94" s="93"/>
      <c r="B94" s="94"/>
      <c r="C94" s="94"/>
      <c r="D94" s="94"/>
      <c r="E94" s="95"/>
      <c r="F94" s="109"/>
      <c r="G94" s="123" t="s">
        <v>164</v>
      </c>
      <c r="H94" s="124"/>
      <c r="I94" s="126">
        <v>1</v>
      </c>
      <c r="J94" s="126">
        <v>3</v>
      </c>
      <c r="K94" s="126">
        <v>3</v>
      </c>
      <c r="L94" s="126">
        <v>2</v>
      </c>
      <c r="M94" s="126">
        <v>2</v>
      </c>
      <c r="N94" s="126">
        <v>2</v>
      </c>
      <c r="O94" s="52"/>
    </row>
    <row r="95" spans="1:19" s="5" customFormat="1" x14ac:dyDescent="0.2">
      <c r="A95" s="90" t="s">
        <v>186</v>
      </c>
      <c r="B95" s="91"/>
      <c r="C95" s="91"/>
      <c r="D95" s="91"/>
      <c r="E95" s="92"/>
      <c r="F95" s="109"/>
      <c r="G95" s="123" t="s">
        <v>179</v>
      </c>
      <c r="H95" s="124"/>
      <c r="I95" s="126">
        <v>1</v>
      </c>
      <c r="J95" s="126">
        <v>10</v>
      </c>
      <c r="K95" s="126">
        <v>3</v>
      </c>
      <c r="L95" s="126">
        <v>7</v>
      </c>
      <c r="M95" s="126">
        <v>4</v>
      </c>
      <c r="N95" s="126">
        <v>7</v>
      </c>
      <c r="O95" s="52"/>
    </row>
    <row r="96" spans="1:19" s="5" customFormat="1" x14ac:dyDescent="0.2">
      <c r="A96" s="96" t="s">
        <v>187</v>
      </c>
      <c r="B96" s="97"/>
      <c r="C96" s="97"/>
      <c r="D96" s="97"/>
      <c r="E96" s="98"/>
      <c r="F96" s="110"/>
      <c r="G96" s="123" t="s">
        <v>180</v>
      </c>
      <c r="H96" s="124"/>
      <c r="I96" s="126">
        <v>1</v>
      </c>
      <c r="J96" s="126">
        <v>0</v>
      </c>
      <c r="K96" s="126">
        <v>1</v>
      </c>
      <c r="L96" s="126">
        <v>1</v>
      </c>
      <c r="M96" s="126">
        <v>1</v>
      </c>
      <c r="N96" s="126">
        <v>0</v>
      </c>
      <c r="O96" s="52"/>
    </row>
    <row r="97" spans="1:14" s="5" customFormat="1" ht="15" customHeight="1" x14ac:dyDescent="0.2">
      <c r="A97" s="112" t="s">
        <v>163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</row>
    <row r="98" spans="1:14" ht="15" customHeight="1" x14ac:dyDescent="0.25">
      <c r="A98" s="87" t="s">
        <v>200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</row>
    <row r="99" spans="1:14" ht="15" customHeight="1" x14ac:dyDescent="0.25">
      <c r="A99" s="87" t="s">
        <v>174</v>
      </c>
      <c r="B99" s="88"/>
      <c r="C99" s="88"/>
      <c r="D99" s="88"/>
      <c r="E99" s="88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.75" customHeight="1" x14ac:dyDescent="0.25">
      <c r="A100" s="60"/>
      <c r="B100" s="61"/>
      <c r="C100" s="58"/>
      <c r="D100" s="58"/>
      <c r="E100" s="58"/>
      <c r="F100" s="53"/>
      <c r="G100" s="54"/>
      <c r="H100" s="81"/>
      <c r="I100" s="81"/>
      <c r="J100" s="81"/>
      <c r="K100" s="81"/>
      <c r="L100" s="81"/>
      <c r="M100" s="81"/>
      <c r="N100" s="81"/>
    </row>
    <row r="101" spans="1:14" ht="42" customHeight="1" x14ac:dyDescent="0.25"/>
  </sheetData>
  <mergeCells count="52">
    <mergeCell ref="A1:B1"/>
    <mergeCell ref="A2:B2"/>
    <mergeCell ref="F98:J98"/>
    <mergeCell ref="K98:N98"/>
    <mergeCell ref="A99:E99"/>
    <mergeCell ref="A97:N97"/>
    <mergeCell ref="B22:B27"/>
    <mergeCell ref="G92:H92"/>
    <mergeCell ref="K25:L25"/>
    <mergeCell ref="F26:F27"/>
    <mergeCell ref="G26:H26"/>
    <mergeCell ref="I25:J25"/>
    <mergeCell ref="D25:D27"/>
    <mergeCell ref="A90:E90"/>
    <mergeCell ref="A91:E91"/>
    <mergeCell ref="A92:E92"/>
    <mergeCell ref="G90:H90"/>
    <mergeCell ref="G91:H91"/>
    <mergeCell ref="F90:F96"/>
    <mergeCell ref="G93:H93"/>
    <mergeCell ref="G94:H94"/>
    <mergeCell ref="G95:H95"/>
    <mergeCell ref="G96:H96"/>
    <mergeCell ref="E25:E27"/>
    <mergeCell ref="F25:H25"/>
    <mergeCell ref="B6:L6"/>
    <mergeCell ref="B7:L7"/>
    <mergeCell ref="B8:L8"/>
    <mergeCell ref="B9:L9"/>
    <mergeCell ref="B10:L10"/>
    <mergeCell ref="B11:L11"/>
    <mergeCell ref="B12:L12"/>
    <mergeCell ref="B13:L13"/>
    <mergeCell ref="B14:L14"/>
    <mergeCell ref="E16:P16"/>
    <mergeCell ref="O22:O27"/>
    <mergeCell ref="H100:N100"/>
    <mergeCell ref="E17:P17"/>
    <mergeCell ref="E18:P18"/>
    <mergeCell ref="E19:P19"/>
    <mergeCell ref="I22:N24"/>
    <mergeCell ref="M25:N25"/>
    <mergeCell ref="A98:E98"/>
    <mergeCell ref="A21:E21"/>
    <mergeCell ref="A93:E93"/>
    <mergeCell ref="A94:E94"/>
    <mergeCell ref="A95:E95"/>
    <mergeCell ref="A96:E96"/>
    <mergeCell ref="A22:A27"/>
    <mergeCell ref="D22:H24"/>
    <mergeCell ref="E20:N20"/>
    <mergeCell ref="C22:C27"/>
  </mergeCells>
  <pageMargins left="0.78740157480314965" right="0.19685039370078741" top="0.19685039370078741" bottom="0.19685039370078741" header="0.19685039370078741" footer="0.19685039370078741"/>
  <pageSetup paperSize="9" scale="86" fitToWidth="0" fitToHeight="0" orientation="landscape" r:id="rId1"/>
  <rowBreaks count="2" manualBreakCount="2">
    <brk id="41" max="13" man="1"/>
    <brk id="7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9" t="s">
        <v>78</v>
      </c>
    </row>
    <row r="2" spans="1:9" ht="30.75" customHeight="1" x14ac:dyDescent="0.25">
      <c r="A2" s="122" t="s">
        <v>72</v>
      </c>
      <c r="B2" s="122" t="s">
        <v>73</v>
      </c>
      <c r="C2" s="122" t="s">
        <v>55</v>
      </c>
      <c r="D2" s="122" t="s">
        <v>57</v>
      </c>
      <c r="E2" s="122"/>
      <c r="F2" s="122" t="s">
        <v>74</v>
      </c>
      <c r="G2" s="122" t="s">
        <v>63</v>
      </c>
      <c r="H2" s="122" t="s">
        <v>75</v>
      </c>
      <c r="I2" s="122" t="s">
        <v>62</v>
      </c>
    </row>
    <row r="3" spans="1:9" ht="24" x14ac:dyDescent="0.25">
      <c r="A3" s="122"/>
      <c r="B3" s="122"/>
      <c r="C3" s="122"/>
      <c r="D3" s="6" t="s">
        <v>76</v>
      </c>
      <c r="E3" s="6" t="s">
        <v>77</v>
      </c>
      <c r="F3" s="122"/>
      <c r="G3" s="122"/>
      <c r="H3" s="122"/>
      <c r="I3" s="122"/>
    </row>
    <row r="4" spans="1:9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x14ac:dyDescent="0.25">
      <c r="A5" s="6" t="s">
        <v>7</v>
      </c>
      <c r="B5" s="7">
        <v>39</v>
      </c>
      <c r="C5" s="7"/>
      <c r="D5" s="7"/>
      <c r="E5" s="7"/>
      <c r="F5" s="7">
        <v>2</v>
      </c>
      <c r="G5" s="7"/>
      <c r="H5" s="7">
        <v>11</v>
      </c>
      <c r="I5" s="7">
        <f>SUM(B5:H5)</f>
        <v>52</v>
      </c>
    </row>
    <row r="6" spans="1:9" x14ac:dyDescent="0.25">
      <c r="A6" s="6" t="s">
        <v>8</v>
      </c>
      <c r="B6" s="7">
        <v>39</v>
      </c>
      <c r="C6" s="7"/>
      <c r="D6" s="7"/>
      <c r="E6" s="7"/>
      <c r="F6" s="7">
        <v>2</v>
      </c>
      <c r="G6" s="7"/>
      <c r="H6" s="7">
        <v>11</v>
      </c>
      <c r="I6" s="10">
        <f t="shared" ref="I6:I8" si="0">SUM(B6:H6)</f>
        <v>52</v>
      </c>
    </row>
    <row r="7" spans="1:9" x14ac:dyDescent="0.25">
      <c r="A7" s="6" t="s">
        <v>9</v>
      </c>
      <c r="B7" s="7">
        <v>26</v>
      </c>
      <c r="C7" s="7">
        <v>10</v>
      </c>
      <c r="D7" s="7">
        <v>4</v>
      </c>
      <c r="E7" s="7"/>
      <c r="F7" s="7">
        <v>2</v>
      </c>
      <c r="G7" s="7"/>
      <c r="H7" s="7">
        <v>10</v>
      </c>
      <c r="I7" s="10">
        <f t="shared" si="0"/>
        <v>52</v>
      </c>
    </row>
    <row r="8" spans="1:9" x14ac:dyDescent="0.25">
      <c r="A8" s="6" t="s">
        <v>10</v>
      </c>
      <c r="B8" s="7">
        <v>19</v>
      </c>
      <c r="C8" s="7">
        <v>5</v>
      </c>
      <c r="D8" s="7">
        <v>6</v>
      </c>
      <c r="E8" s="7">
        <v>4</v>
      </c>
      <c r="F8" s="7">
        <v>1</v>
      </c>
      <c r="G8" s="7">
        <v>6</v>
      </c>
      <c r="H8" s="7">
        <v>2</v>
      </c>
      <c r="I8" s="10">
        <f t="shared" si="0"/>
        <v>43</v>
      </c>
    </row>
    <row r="9" spans="1:9" x14ac:dyDescent="0.25">
      <c r="A9" s="6" t="s">
        <v>62</v>
      </c>
      <c r="B9" s="6">
        <f>SUM(B5:B8)</f>
        <v>123</v>
      </c>
      <c r="C9" s="13">
        <f t="shared" ref="C9:I9" si="1">SUM(C5:C8)</f>
        <v>15</v>
      </c>
      <c r="D9" s="13">
        <f t="shared" si="1"/>
        <v>10</v>
      </c>
      <c r="E9" s="13">
        <f t="shared" si="1"/>
        <v>4</v>
      </c>
      <c r="F9" s="13">
        <f t="shared" si="1"/>
        <v>7</v>
      </c>
      <c r="G9" s="13">
        <f t="shared" si="1"/>
        <v>6</v>
      </c>
      <c r="H9" s="13">
        <f t="shared" si="1"/>
        <v>34</v>
      </c>
      <c r="I9" s="13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2021-10-12T04:34:05Z</cp:lastPrinted>
  <dcterms:created xsi:type="dcterms:W3CDTF">2015-01-12T08:18:51Z</dcterms:created>
  <dcterms:modified xsi:type="dcterms:W3CDTF">2021-12-16T12:33:55Z</dcterms:modified>
</cp:coreProperties>
</file>