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10" windowWidth="15600" windowHeight="9240"/>
  </bookViews>
  <sheets>
    <sheet name="учебный план" sheetId="1" r:id="rId1"/>
    <sheet name="сводные данные" sheetId="2" r:id="rId2"/>
  </sheets>
  <definedNames>
    <definedName name="_xlnm.Print_Area" localSheetId="0">'учебный план'!$A$1:$M$91</definedName>
  </definedNames>
  <calcPr calcId="144525"/>
</workbook>
</file>

<file path=xl/calcChain.xml><?xml version="1.0" encoding="utf-8"?>
<calcChain xmlns="http://schemas.openxmlformats.org/spreadsheetml/2006/main">
  <c r="E49" i="1" l="1"/>
  <c r="F55" i="1"/>
  <c r="D55" i="1" s="1"/>
  <c r="E27" i="1"/>
  <c r="G27" i="1"/>
  <c r="I27" i="1"/>
  <c r="J27" i="1"/>
  <c r="K27" i="1"/>
  <c r="L27" i="1"/>
  <c r="M27" i="1"/>
  <c r="H27" i="1"/>
  <c r="H40" i="1"/>
  <c r="H44" i="1"/>
  <c r="G44" i="1" l="1"/>
  <c r="E44" i="1"/>
  <c r="I44" i="1"/>
  <c r="J44" i="1"/>
  <c r="K44" i="1"/>
  <c r="L44" i="1"/>
  <c r="M44" i="1"/>
  <c r="F30" i="1"/>
  <c r="D30" i="1" l="1"/>
  <c r="F44" i="1"/>
  <c r="F39" i="1"/>
  <c r="D39" i="1" s="1"/>
  <c r="G49" i="1" l="1"/>
  <c r="H49" i="1"/>
  <c r="I49" i="1"/>
  <c r="J49" i="1"/>
  <c r="K49" i="1"/>
  <c r="L49" i="1"/>
  <c r="M49" i="1"/>
  <c r="F56" i="1"/>
  <c r="D56" i="1" s="1"/>
  <c r="F41" i="1"/>
  <c r="F42" i="1"/>
  <c r="F43" i="1"/>
  <c r="F45" i="1"/>
  <c r="F46" i="1"/>
  <c r="F50" i="1"/>
  <c r="F51" i="1"/>
  <c r="F52" i="1"/>
  <c r="F53" i="1"/>
  <c r="F54" i="1"/>
  <c r="F60" i="1"/>
  <c r="F61" i="1"/>
  <c r="F62" i="1"/>
  <c r="F64" i="1"/>
  <c r="F65" i="1"/>
  <c r="F66" i="1"/>
  <c r="F68" i="1"/>
  <c r="F69" i="1"/>
  <c r="F70" i="1"/>
  <c r="F71" i="1"/>
  <c r="F73" i="1"/>
  <c r="F74" i="1"/>
  <c r="F75" i="1"/>
  <c r="F77" i="1"/>
  <c r="F78" i="1"/>
  <c r="F79" i="1"/>
  <c r="F49" i="1" l="1"/>
  <c r="D74" i="1"/>
  <c r="D75" i="1"/>
  <c r="E67" i="1"/>
  <c r="G67" i="1"/>
  <c r="H67" i="1"/>
  <c r="I67" i="1"/>
  <c r="J67" i="1"/>
  <c r="K67" i="1"/>
  <c r="L67" i="1"/>
  <c r="M67" i="1"/>
  <c r="E76" i="1"/>
  <c r="G76" i="1"/>
  <c r="H76" i="1"/>
  <c r="I76" i="1"/>
  <c r="J76" i="1"/>
  <c r="K76" i="1"/>
  <c r="L76" i="1"/>
  <c r="M76" i="1"/>
  <c r="E72" i="1"/>
  <c r="G72" i="1"/>
  <c r="H72" i="1"/>
  <c r="I72" i="1"/>
  <c r="J72" i="1"/>
  <c r="K72" i="1"/>
  <c r="L72" i="1"/>
  <c r="M72" i="1"/>
  <c r="D73" i="1"/>
  <c r="D78" i="1"/>
  <c r="D77" i="1"/>
  <c r="D71" i="1"/>
  <c r="D65" i="1"/>
  <c r="D53" i="1"/>
  <c r="F32" i="1"/>
  <c r="F33" i="1"/>
  <c r="F34" i="1"/>
  <c r="F35" i="1"/>
  <c r="F36" i="1"/>
  <c r="F37" i="1"/>
  <c r="F38" i="1"/>
  <c r="F47" i="1"/>
  <c r="F31" i="1"/>
  <c r="F29" i="1"/>
  <c r="F28" i="1"/>
  <c r="F27" i="1" l="1"/>
  <c r="F72" i="1"/>
  <c r="F76" i="1"/>
  <c r="F67" i="1"/>
  <c r="D76" i="1"/>
  <c r="D72" i="1"/>
  <c r="D29" i="1"/>
  <c r="D28" i="1"/>
  <c r="D79" i="1" l="1"/>
  <c r="D69" i="1"/>
  <c r="D61" i="1"/>
  <c r="D62" i="1"/>
  <c r="D60" i="1"/>
  <c r="D51" i="1"/>
  <c r="D52" i="1"/>
  <c r="D54" i="1"/>
  <c r="D50" i="1"/>
  <c r="D46" i="1"/>
  <c r="D47" i="1"/>
  <c r="D38" i="1"/>
  <c r="E63" i="1"/>
  <c r="G63" i="1"/>
  <c r="H63" i="1"/>
  <c r="I63" i="1"/>
  <c r="J63" i="1"/>
  <c r="K63" i="1"/>
  <c r="L63" i="1"/>
  <c r="M63" i="1"/>
  <c r="E59" i="1"/>
  <c r="E58" i="1" s="1"/>
  <c r="G59" i="1"/>
  <c r="G58" i="1" s="1"/>
  <c r="H59" i="1"/>
  <c r="I59" i="1"/>
  <c r="I58" i="1" s="1"/>
  <c r="J59" i="1"/>
  <c r="J58" i="1" s="1"/>
  <c r="K59" i="1"/>
  <c r="L59" i="1"/>
  <c r="M59" i="1"/>
  <c r="E40" i="1"/>
  <c r="G40" i="1"/>
  <c r="I40" i="1"/>
  <c r="J40" i="1"/>
  <c r="K40" i="1"/>
  <c r="L40" i="1"/>
  <c r="M40" i="1"/>
  <c r="D45" i="1"/>
  <c r="G26" i="1" l="1"/>
  <c r="M58" i="1"/>
  <c r="M57" i="1" s="1"/>
  <c r="L58" i="1"/>
  <c r="L57" i="1" s="1"/>
  <c r="K58" i="1"/>
  <c r="K57" i="1" s="1"/>
  <c r="D49" i="1"/>
  <c r="F40" i="1"/>
  <c r="H58" i="1"/>
  <c r="F59" i="1"/>
  <c r="F63" i="1"/>
  <c r="M26" i="1"/>
  <c r="E57" i="1"/>
  <c r="E80" i="1" s="1"/>
  <c r="J57" i="1"/>
  <c r="I57" i="1"/>
  <c r="G57" i="1"/>
  <c r="H57" i="1"/>
  <c r="L26" i="1"/>
  <c r="K26" i="1"/>
  <c r="J26" i="1"/>
  <c r="I26" i="1"/>
  <c r="H26" i="1"/>
  <c r="E26" i="1"/>
  <c r="D44" i="1"/>
  <c r="M80" i="1" l="1"/>
  <c r="F58" i="1"/>
  <c r="F57" i="1"/>
  <c r="J80" i="1"/>
  <c r="K80" i="1"/>
  <c r="I80" i="1"/>
  <c r="G80" i="1"/>
  <c r="L80" i="1"/>
  <c r="H80" i="1"/>
  <c r="D66" i="1"/>
  <c r="D70" i="1" l="1"/>
  <c r="D64" i="1"/>
  <c r="D63" i="1" s="1"/>
  <c r="D68" i="1"/>
  <c r="D59" i="1"/>
  <c r="D67" i="1" l="1"/>
  <c r="D58" i="1" s="1"/>
  <c r="D57" i="1" s="1"/>
  <c r="D42" i="1"/>
  <c r="D43" i="1"/>
  <c r="D32" i="1"/>
  <c r="D33" i="1"/>
  <c r="D34" i="1"/>
  <c r="D35" i="1"/>
  <c r="D36" i="1"/>
  <c r="D37" i="1"/>
  <c r="F26" i="1" l="1"/>
  <c r="F80" i="1" s="1"/>
  <c r="D31" i="1"/>
  <c r="D27" i="1" s="1"/>
  <c r="D41" i="1"/>
  <c r="D40" i="1" s="1"/>
  <c r="D26" i="1" l="1"/>
  <c r="D80" i="1" s="1"/>
  <c r="I6" i="2"/>
  <c r="I7" i="2"/>
  <c r="I8" i="2"/>
  <c r="I5" i="2"/>
  <c r="C9" i="2"/>
  <c r="D9" i="2"/>
  <c r="E9" i="2"/>
  <c r="F9" i="2"/>
  <c r="G9" i="2"/>
  <c r="H9" i="2"/>
  <c r="B9" i="2"/>
  <c r="I9" i="2" l="1"/>
</calcChain>
</file>

<file path=xl/sharedStrings.xml><?xml version="1.0" encoding="utf-8"?>
<sst xmlns="http://schemas.openxmlformats.org/spreadsheetml/2006/main" count="236" uniqueCount="190">
  <si>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</si>
  <si>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</si>
  <si>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</si>
  <si>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</si>
  <si>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>максимальная</t>
  </si>
  <si>
    <t>самостоятельная работа</t>
  </si>
  <si>
    <t>обязательная аудиторная</t>
  </si>
  <si>
    <t>I курс</t>
  </si>
  <si>
    <t>II курс</t>
  </si>
  <si>
    <t>III курс</t>
  </si>
  <si>
    <t>IV курс</t>
  </si>
  <si>
    <t>всего занятий</t>
  </si>
  <si>
    <t>в том числе</t>
  </si>
  <si>
    <t>1 сем.</t>
  </si>
  <si>
    <t>2 сем.</t>
  </si>
  <si>
    <t>3 сем.</t>
  </si>
  <si>
    <t>4 сем.</t>
  </si>
  <si>
    <t>5 сем.</t>
  </si>
  <si>
    <t>6 сем.</t>
  </si>
  <si>
    <t>Лабораторных и практических занятий и семинаров</t>
  </si>
  <si>
    <t>О.00</t>
  </si>
  <si>
    <t>ДЗ</t>
  </si>
  <si>
    <t>История</t>
  </si>
  <si>
    <t>Иностранный язык</t>
  </si>
  <si>
    <t>Физическая культура</t>
  </si>
  <si>
    <t>П.00</t>
  </si>
  <si>
    <t>Профессиональный цикл</t>
  </si>
  <si>
    <t>ОП.00</t>
  </si>
  <si>
    <t>ОП.01</t>
  </si>
  <si>
    <t>ОП.02</t>
  </si>
  <si>
    <t>ОП.03</t>
  </si>
  <si>
    <t>ОП.04</t>
  </si>
  <si>
    <t>Безопасность жизнедеятельности</t>
  </si>
  <si>
    <t>ПМ.00</t>
  </si>
  <si>
    <t>Профессиональные модули</t>
  </si>
  <si>
    <t>ПМ.01</t>
  </si>
  <si>
    <t>МДК.01.01</t>
  </si>
  <si>
    <t>УП.01</t>
  </si>
  <si>
    <t>Учебная практика</t>
  </si>
  <si>
    <t>Производственная практика</t>
  </si>
  <si>
    <t>ПМ.02</t>
  </si>
  <si>
    <t>МДК.02.01</t>
  </si>
  <si>
    <t>Всего</t>
  </si>
  <si>
    <t>Государственная (итоговая) аттестация</t>
  </si>
  <si>
    <t>Дисциплин и МДК</t>
  </si>
  <si>
    <t>Учебной практики</t>
  </si>
  <si>
    <t>ГИА.00</t>
  </si>
  <si>
    <t>Распределение обязательной нагрузки по курсам и семестрам (час. в семестр)</t>
  </si>
  <si>
    <t>Курсы</t>
  </si>
  <si>
    <t>Обучение по дисциплинам и междисциплинарным курсам</t>
  </si>
  <si>
    <t>Промежуточная аттестация</t>
  </si>
  <si>
    <t>Каникулы</t>
  </si>
  <si>
    <t>по профилю специальности</t>
  </si>
  <si>
    <t>преддипломная</t>
  </si>
  <si>
    <r>
      <t>2.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Сводные данные по бюджету времени  (в неделях)</t>
    </r>
  </si>
  <si>
    <t>ОУДб.00</t>
  </si>
  <si>
    <t>Базовые общеобразовательные учебные дисциплины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</si>
  <si>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</si>
  <si>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</si>
  <si>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</si>
  <si>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</si>
  <si>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</si>
  <si>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</si>
  <si>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</si>
  <si>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</si>
  <si>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ОУДб.09</t>
  </si>
  <si>
    <t>География</t>
  </si>
  <si>
    <t>Экология</t>
  </si>
  <si>
    <t>ОУДп.00</t>
  </si>
  <si>
    <t>ОУДп.13</t>
  </si>
  <si>
    <t>УД.00</t>
  </si>
  <si>
    <t>Дополнительные учебные дисциплины</t>
  </si>
  <si>
    <t>Кубановедение</t>
  </si>
  <si>
    <t>Общеобразовательный учебный цикл</t>
  </si>
  <si>
    <t>Профильные общеобразовательные учебные дисциплины</t>
  </si>
  <si>
    <t>-,ДЗ</t>
  </si>
  <si>
    <t>Государственная итоговая аттестация</t>
  </si>
  <si>
    <r>
      <t xml:space="preserve">Консультации </t>
    </r>
    <r>
      <rPr>
        <sz val="11"/>
        <color theme="1"/>
        <rFont val="Times New Roman"/>
        <family val="1"/>
        <charset val="204"/>
      </rPr>
      <t xml:space="preserve">4 часа на 1 обучающегося в год </t>
    </r>
  </si>
  <si>
    <t>-,-,-,Э</t>
  </si>
  <si>
    <t>З,ДЗ</t>
  </si>
  <si>
    <t>-,-,ДЗ</t>
  </si>
  <si>
    <t>-,-,-,ДЗ</t>
  </si>
  <si>
    <t>ПМ.03</t>
  </si>
  <si>
    <t>УП.03</t>
  </si>
  <si>
    <t>ПП.03</t>
  </si>
  <si>
    <t>МДК.03.01</t>
  </si>
  <si>
    <t>Э(к)</t>
  </si>
  <si>
    <t>УЧЕБНЫЙ ПЛАН</t>
  </si>
  <si>
    <t xml:space="preserve">основной профессиональной образовательной программы </t>
  </si>
  <si>
    <t>среднего профессионального образования</t>
  </si>
  <si>
    <t xml:space="preserve">государственного бюджетного профессионального образовательного учреждения Краснодарского края </t>
  </si>
  <si>
    <t xml:space="preserve">«Усть-Лабинский социально-педагогический колледж» </t>
  </si>
  <si>
    <r>
      <t xml:space="preserve">Форма обучения – </t>
    </r>
    <r>
      <rPr>
        <b/>
        <sz val="10"/>
        <color theme="1"/>
        <rFont val="Times New Roman"/>
        <family val="1"/>
        <charset val="204"/>
      </rPr>
      <t>очная</t>
    </r>
  </si>
  <si>
    <r>
      <t xml:space="preserve">Нормативный срок обучения – </t>
    </r>
    <r>
      <rPr>
        <b/>
        <sz val="10"/>
        <color theme="1"/>
        <rFont val="Times New Roman"/>
        <family val="1"/>
        <charset val="204"/>
      </rPr>
      <t>2 года 10 месяцев</t>
    </r>
  </si>
  <si>
    <t>на базе основного общего образования</t>
  </si>
  <si>
    <t>Основы безопасности жизнедеятельности</t>
  </si>
  <si>
    <t xml:space="preserve">Русский язык </t>
  </si>
  <si>
    <t>Литература</t>
  </si>
  <si>
    <t>Индивидуальный проект*</t>
  </si>
  <si>
    <t>Экзаменов (в т.ч. экзаменов (квалификац.)</t>
  </si>
  <si>
    <t>*часы по индивидуальному проекту входят в общее количество часов по учебной дисциплине общеобразовательного учебного цикла, выбранной обучающимися</t>
  </si>
  <si>
    <t>программы подготовки квалифицированных рабочих, служащих</t>
  </si>
  <si>
    <r>
      <t xml:space="preserve">Профиль получаемого профессионального образования – </t>
    </r>
    <r>
      <rPr>
        <b/>
        <sz val="10"/>
        <color theme="1"/>
        <rFont val="Times New Roman"/>
        <family val="1"/>
        <charset val="204"/>
      </rPr>
      <t>технический</t>
    </r>
  </si>
  <si>
    <t>Химия</t>
  </si>
  <si>
    <t>Обществознание (включая экономику и право)</t>
  </si>
  <si>
    <t>Биология</t>
  </si>
  <si>
    <t>ОУДб.10</t>
  </si>
  <si>
    <t>Физика</t>
  </si>
  <si>
    <t>УД.16</t>
  </si>
  <si>
    <t>ПП.01</t>
  </si>
  <si>
    <t>Производственная  практика</t>
  </si>
  <si>
    <t>УП. 02</t>
  </si>
  <si>
    <t>МДК.03.02</t>
  </si>
  <si>
    <t>ФК.00</t>
  </si>
  <si>
    <t xml:space="preserve">Выпускная квалификационная работа </t>
  </si>
  <si>
    <t>(выпускная практическая квалификационная работа и письменная экзаменационная работа)</t>
  </si>
  <si>
    <t>Производств. практики</t>
  </si>
  <si>
    <t>З,З,ДЗ</t>
  </si>
  <si>
    <t>-/1ДЗ/2Э</t>
  </si>
  <si>
    <t>Основы технического черчения</t>
  </si>
  <si>
    <t>Основы электротехники</t>
  </si>
  <si>
    <t>Техническая механика с основами технических измерений</t>
  </si>
  <si>
    <t>ОП.05</t>
  </si>
  <si>
    <t>Основы материаловедения и технология общеслесарных работ</t>
  </si>
  <si>
    <t>Монтаж, техническое обслуживание и ремонт производственных силовых и осветительных электроустановок</t>
  </si>
  <si>
    <t>ПП. 02</t>
  </si>
  <si>
    <t>Ремонт и наладка электродвигателей, генераторов, трансформаторов, пускорегулирующей и защитной аппаратуры</t>
  </si>
  <si>
    <t>Технология наладки электродвигателей, генераторов, трансформаторов, пускорегулирующей и защитной аппаратуры</t>
  </si>
  <si>
    <t>Технология капитального ремонта электродвигателей, генераторов, трансформаторов</t>
  </si>
  <si>
    <t>ПМ.04</t>
  </si>
  <si>
    <t>Монтаж и обслуживание воздушных линий электропередач напряжением 0,4 кВ и 10 кВ</t>
  </si>
  <si>
    <t>МДК.04.01</t>
  </si>
  <si>
    <t>УП.04</t>
  </si>
  <si>
    <t>ПП.04</t>
  </si>
  <si>
    <t>ПМ.05</t>
  </si>
  <si>
    <t>Транспортировка грузов</t>
  </si>
  <si>
    <t>МДК.05.01</t>
  </si>
  <si>
    <t>Теоретическая подготовка водителей автомобилей категории "С"</t>
  </si>
  <si>
    <t>УП.05</t>
  </si>
  <si>
    <t>2 нед.</t>
  </si>
  <si>
    <r>
      <t xml:space="preserve">Квалификация: </t>
    </r>
    <r>
      <rPr>
        <b/>
        <sz val="10"/>
        <color theme="1"/>
        <rFont val="Times New Roman"/>
        <family val="1"/>
        <charset val="204"/>
      </rPr>
      <t>электромонтёр по ремонту и  обслуживанию электрооборудования; водитель автомобиля</t>
    </r>
  </si>
  <si>
    <t>ОУДб.11</t>
  </si>
  <si>
    <t>ОУДп.14</t>
  </si>
  <si>
    <t>УД.17</t>
  </si>
  <si>
    <t>17 нед. 17/0/0</t>
  </si>
  <si>
    <t>23 нед. 23/0/0</t>
  </si>
  <si>
    <t>17 нед.  17/0/0</t>
  </si>
  <si>
    <t xml:space="preserve">17 нед. 10/7/0 </t>
  </si>
  <si>
    <t>ОП.06</t>
  </si>
  <si>
    <t>Введение в профессию</t>
  </si>
  <si>
    <t>Э</t>
  </si>
  <si>
    <t>ДЗ**</t>
  </si>
  <si>
    <t>-,ДЗ**</t>
  </si>
  <si>
    <r>
      <t xml:space="preserve">по профессии  </t>
    </r>
    <r>
      <rPr>
        <b/>
        <sz val="12"/>
        <color theme="1"/>
        <rFont val="Times New Roman"/>
        <family val="1"/>
        <charset val="204"/>
      </rPr>
      <t xml:space="preserve">35.01.15 Электромонтёр по ремонту и обслуживанию электрооборудования в сельскохозяйственном производстве </t>
    </r>
  </si>
  <si>
    <t>Технологии монтажа, технического обслуживания и ремонта производственных силовых и осветительных электроустановок</t>
  </si>
  <si>
    <t>Технологии обслуживания и ремонта внутренних и наружных силовых и осветительных электропроводок</t>
  </si>
  <si>
    <t>Технологии монтажа и технического обслуживания воздушных линий электропередач напряжением 0,4 кВ и 10 кВ</t>
  </si>
  <si>
    <t>УД.18</t>
  </si>
  <si>
    <t>Астрономия</t>
  </si>
  <si>
    <r>
      <t xml:space="preserve">Информатика </t>
    </r>
    <r>
      <rPr>
        <sz val="6"/>
        <color rgb="FF000000"/>
        <rFont val="Times New Roman"/>
        <family val="1"/>
        <charset val="204"/>
      </rPr>
      <t>-36ч.на астрономию</t>
    </r>
  </si>
  <si>
    <t>Общепрофессиональный учебный цикл</t>
  </si>
  <si>
    <t>Обслуживание и ремонт электропроводок</t>
  </si>
  <si>
    <t>Родная литература (русская)</t>
  </si>
  <si>
    <t xml:space="preserve">год поступления - 2021 </t>
  </si>
  <si>
    <t>год выпуска -  2024</t>
  </si>
  <si>
    <r>
      <t xml:space="preserve">I курс                        </t>
    </r>
    <r>
      <rPr>
        <sz val="8"/>
        <color theme="1"/>
        <rFont val="Times New Roman"/>
        <family val="1"/>
        <charset val="204"/>
      </rPr>
      <t>2021-2022 уч.год</t>
    </r>
  </si>
  <si>
    <r>
      <t xml:space="preserve">II курс                         </t>
    </r>
    <r>
      <rPr>
        <sz val="8"/>
        <color theme="1"/>
        <rFont val="Times New Roman"/>
        <family val="1"/>
        <charset val="204"/>
      </rPr>
      <t>2022-2023 уч.год</t>
    </r>
  </si>
  <si>
    <r>
      <t xml:space="preserve">III курс                        </t>
    </r>
    <r>
      <rPr>
        <sz val="8"/>
        <color theme="1"/>
        <rFont val="Times New Roman"/>
        <family val="1"/>
        <charset val="204"/>
      </rPr>
      <t>2023-2024 уч.год</t>
    </r>
  </si>
  <si>
    <t xml:space="preserve">22 нед.             17/5/0 </t>
  </si>
  <si>
    <t>20 нед.            0/4/16</t>
  </si>
  <si>
    <t>Математика</t>
  </si>
  <si>
    <r>
      <t>-,ДЗ</t>
    </r>
    <r>
      <rPr>
        <sz val="11"/>
        <color theme="1"/>
        <rFont val="Symbol"/>
        <family val="1"/>
        <charset val="2"/>
      </rPr>
      <t>**</t>
    </r>
  </si>
  <si>
    <t>**дифференцированные зачеты комплексные</t>
  </si>
  <si>
    <t>***количество зачетов и дифференцированных зачетов указано с учетом физической культуры</t>
  </si>
  <si>
    <t>Зачетов***</t>
  </si>
  <si>
    <t>Дифф. зачетов***</t>
  </si>
  <si>
    <t>ОУДб.12</t>
  </si>
  <si>
    <t>ОУДп.15</t>
  </si>
  <si>
    <t>-/11ДЗ/5Э</t>
  </si>
  <si>
    <t>-,Э</t>
  </si>
  <si>
    <t>-,-,-,ДЗ**</t>
  </si>
  <si>
    <t>Защита выпускной квалификационной  работы с 15.06.2024г. по 28.06.2024г. (всего 2 нед.)</t>
  </si>
  <si>
    <t>2З/9ДЗ/1Э</t>
  </si>
  <si>
    <t>Основы финансовой грамотности и предпринимательской деятельности/Основы интеллектуального труда, финансовой грамотности и предпринимательской деятельности</t>
  </si>
  <si>
    <t>ОП.07</t>
  </si>
  <si>
    <t>Основы бережливого производства</t>
  </si>
  <si>
    <t>-/5ДЗ/2Э</t>
  </si>
  <si>
    <t>-/3ДЗ/-</t>
  </si>
  <si>
    <t>2З/13ДЗ/3Э</t>
  </si>
  <si>
    <t>3з/30ДЗ/10Э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</si>
</sst>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Symbol"/>
      <family val="1"/>
      <charset val="2"/>
    </font>
    <font>
      <sz val="6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/>
    <xf numFmtId="0" fontId="6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left" vertical="center" indent="5"/>
    </xf>
    <xf numFmtId="0" fontId="5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7" fillId="0" borderId="0" xfId="0" applyFont="1" applyBorder="1"/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vertical="center" wrapText="1"/>
    </xf>
    <xf numFmtId="49" fontId="12" fillId="5" borderId="1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vertical="center" wrapText="1"/>
    </xf>
    <xf numFmtId="0" fontId="12" fillId="5" borderId="1" xfId="0" applyFont="1" applyFill="1" applyBorder="1" applyAlignment="1">
      <alignment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right" vertical="center" wrapText="1"/>
    </xf>
    <xf numFmtId="49" fontId="12" fillId="8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/>
    <xf numFmtId="49" fontId="6" fillId="0" borderId="0" xfId="0" applyNumberFormat="1" applyFont="1"/>
    <xf numFmtId="0" fontId="10" fillId="0" borderId="0" xfId="0" applyFont="1" applyBorder="1" applyAlignment="1">
      <alignment horizontal="justify" vertical="center" wrapText="1"/>
    </xf>
    <xf numFmtId="0" fontId="10" fillId="0" borderId="0" xfId="0" applyFont="1"/>
    <xf numFmtId="0" fontId="8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2" fillId="0" borderId="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justify" vertical="center" wrapText="1"/>
    </xf>
    <xf numFmtId="0" fontId="19" fillId="0" borderId="1" xfId="0" applyFont="1" applyBorder="1" applyAlignment="1">
      <alignment vertical="center" wrapText="1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horizontal="justify" vertical="center" wrapText="1"/>
    </xf>
    <xf numFmtId="0" fontId="17" fillId="0" borderId="0" xfId="0" applyFont="1" applyAlignment="1">
      <alignment horizontal="left" vertical="center"/>
    </xf>
    <xf numFmtId="0" fontId="3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vertical="center" wrapText="1"/>
    </xf>
    <xf numFmtId="49" fontId="10" fillId="6" borderId="1" xfId="0" applyNumberFormat="1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vertical="center" wrapText="1"/>
    </xf>
    <xf numFmtId="49" fontId="12" fillId="9" borderId="1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2" fillId="6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12" fillId="7" borderId="1" xfId="0" applyNumberFormat="1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1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 wrapText="1"/>
    </xf>
    <xf numFmtId="0" fontId="10" fillId="0" borderId="8" xfId="0" applyFont="1" applyBorder="1" applyAlignment="1">
      <alignment horizontal="justify" vertical="center" wrapText="1"/>
    </xf>
    <xf numFmtId="0" fontId="10" fillId="6" borderId="10" xfId="0" applyFont="1" applyFill="1" applyBorder="1" applyAlignment="1">
      <alignment horizontal="justify" vertical="center" wrapText="1"/>
    </xf>
    <xf numFmtId="0" fontId="10" fillId="6" borderId="0" xfId="0" applyFont="1" applyFill="1" applyBorder="1" applyAlignment="1">
      <alignment horizontal="justify" vertical="center" wrapText="1"/>
    </xf>
    <xf numFmtId="0" fontId="10" fillId="6" borderId="8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textRotation="90" wrapText="1"/>
    </xf>
    <xf numFmtId="0" fontId="12" fillId="0" borderId="4" xfId="0" applyFont="1" applyBorder="1" applyAlignment="1">
      <alignment horizontal="center" vertical="center" textRotation="90" wrapText="1"/>
    </xf>
    <xf numFmtId="0" fontId="12" fillId="0" borderId="5" xfId="0" applyFont="1" applyBorder="1" applyAlignment="1">
      <alignment horizontal="justify" vertical="center" wrapText="1"/>
    </xf>
    <xf numFmtId="0" fontId="12" fillId="0" borderId="9" xfId="0" applyFont="1" applyBorder="1" applyAlignment="1">
      <alignment horizontal="justify" vertical="center" wrapText="1"/>
    </xf>
    <xf numFmtId="0" fontId="12" fillId="0" borderId="6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left"/>
    </xf>
    <xf numFmtId="0" fontId="2" fillId="0" borderId="1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 wrapText="1"/>
    </xf>
    <xf numFmtId="0" fontId="16" fillId="6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7" fillId="6" borderId="0" xfId="0" applyFont="1" applyFill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 wrapText="1"/>
    </xf>
    <xf numFmtId="0" fontId="12" fillId="0" borderId="8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692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6"/>
  <sheetViews>
    <sheetView tabSelected="1" zoomScale="150" zoomScaleNormal="150" zoomScaleSheetLayoutView="130" workbookViewId="0">
      <selection activeCell="N91" sqref="N91"/>
    </sheetView>
  </sheetViews>
  <sheetFormatPr defaultRowHeight="15" x14ac:dyDescent="0.25"/>
  <cols>
    <col min="1" max="1" width="11.7109375" style="5" customWidth="1"/>
    <col min="2" max="2" width="42.5703125" customWidth="1"/>
    <col min="3" max="3" width="12.5703125" style="12" customWidth="1"/>
    <col min="4" max="4" width="5.7109375" customWidth="1"/>
    <col min="5" max="5" width="6.28515625" customWidth="1"/>
    <col min="6" max="6" width="6.140625" customWidth="1"/>
    <col min="7" max="7" width="11.85546875" customWidth="1"/>
    <col min="8" max="8" width="6.5703125" customWidth="1"/>
    <col min="9" max="9" width="6.7109375" customWidth="1"/>
    <col min="10" max="10" width="6.85546875" customWidth="1"/>
    <col min="11" max="11" width="7.42578125" customWidth="1"/>
    <col min="12" max="12" width="7" customWidth="1"/>
    <col min="13" max="13" width="7.140625" customWidth="1"/>
  </cols>
  <sheetData>
    <row r="1" spans="1:15" x14ac:dyDescent="0.25">
      <c r="A1" s="99" t="s">
        <v>163</v>
      </c>
      <c r="B1" s="99"/>
      <c r="H1" s="48"/>
      <c r="I1" s="49"/>
      <c r="J1" s="49"/>
      <c r="K1" s="49"/>
      <c r="L1" s="49"/>
      <c r="M1" s="49"/>
    </row>
    <row r="2" spans="1:15" x14ac:dyDescent="0.25">
      <c r="A2" s="99" t="s">
        <v>164</v>
      </c>
      <c r="B2" s="99"/>
      <c r="H2" s="48"/>
      <c r="I2" s="49"/>
      <c r="J2" s="49"/>
      <c r="K2" s="49"/>
      <c r="L2" s="49"/>
      <c r="M2" s="49"/>
      <c r="N2" s="49"/>
      <c r="O2" s="49"/>
    </row>
    <row r="3" spans="1:15" x14ac:dyDescent="0.25">
      <c r="H3" s="48"/>
      <c r="I3" s="49"/>
      <c r="J3" s="49"/>
      <c r="K3" s="49"/>
      <c r="L3" s="49"/>
      <c r="M3" s="49"/>
      <c r="N3" s="49"/>
      <c r="O3" s="49"/>
    </row>
    <row r="4" spans="1:15" x14ac:dyDescent="0.25">
      <c r="H4" s="45"/>
    </row>
    <row r="5" spans="1:15" ht="8.25" customHeight="1" x14ac:dyDescent="0.25"/>
    <row r="6" spans="1:15" ht="15.75" x14ac:dyDescent="0.25">
      <c r="C6" s="46" t="s">
        <v>87</v>
      </c>
    </row>
    <row r="7" spans="1:15" ht="15.75" x14ac:dyDescent="0.25">
      <c r="C7" s="47" t="s">
        <v>88</v>
      </c>
    </row>
    <row r="8" spans="1:15" ht="15.75" x14ac:dyDescent="0.25">
      <c r="C8" s="47" t="s">
        <v>89</v>
      </c>
    </row>
    <row r="9" spans="1:15" ht="15.75" x14ac:dyDescent="0.25">
      <c r="C9" s="47" t="s">
        <v>101</v>
      </c>
    </row>
    <row r="10" spans="1:15" ht="15.75" x14ac:dyDescent="0.25">
      <c r="C10" s="47" t="s">
        <v>90</v>
      </c>
    </row>
    <row r="11" spans="1:15" ht="15.75" x14ac:dyDescent="0.25">
      <c r="C11" s="47" t="s">
        <v>91</v>
      </c>
    </row>
    <row r="12" spans="1:15" ht="32.25" customHeight="1" x14ac:dyDescent="0.25">
      <c r="B12" s="100" t="s">
        <v>153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</row>
    <row r="13" spans="1:15" ht="25.5" customHeight="1" x14ac:dyDescent="0.25">
      <c r="D13" s="102" t="s">
        <v>140</v>
      </c>
      <c r="E13" s="102"/>
      <c r="F13" s="102"/>
      <c r="G13" s="102"/>
      <c r="H13" s="102"/>
      <c r="I13" s="102"/>
      <c r="J13" s="102"/>
      <c r="K13" s="102"/>
      <c r="L13" s="102"/>
      <c r="M13" s="102"/>
    </row>
    <row r="14" spans="1:15" x14ac:dyDescent="0.25">
      <c r="D14" s="103" t="s">
        <v>92</v>
      </c>
      <c r="E14" s="103"/>
      <c r="F14" s="103"/>
      <c r="G14" s="103"/>
      <c r="H14" s="103"/>
      <c r="I14" s="103"/>
      <c r="J14" s="103"/>
      <c r="K14" s="103"/>
      <c r="L14" s="103"/>
      <c r="M14" s="103"/>
    </row>
    <row r="15" spans="1:15" x14ac:dyDescent="0.25">
      <c r="D15" s="103" t="s">
        <v>93</v>
      </c>
      <c r="E15" s="103"/>
      <c r="F15" s="103"/>
      <c r="G15" s="103"/>
      <c r="H15" s="103"/>
      <c r="I15" s="103"/>
      <c r="J15" s="103"/>
      <c r="K15" s="103"/>
      <c r="L15" s="103"/>
      <c r="M15" s="103"/>
      <c r="N15" s="49"/>
    </row>
    <row r="16" spans="1:15" x14ac:dyDescent="0.25">
      <c r="D16" s="104" t="s">
        <v>94</v>
      </c>
      <c r="E16" s="104"/>
      <c r="F16" s="104"/>
      <c r="G16" s="104"/>
      <c r="H16" s="104"/>
      <c r="I16" s="104"/>
      <c r="J16" s="104"/>
      <c r="K16" s="104"/>
      <c r="L16" s="104"/>
      <c r="M16" s="104"/>
    </row>
    <row r="17" spans="1:17" x14ac:dyDescent="0.25">
      <c r="D17" s="103" t="s">
        <v>102</v>
      </c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49"/>
      <c r="Q17" s="49"/>
    </row>
    <row r="18" spans="1:17" ht="6.75" customHeight="1" x14ac:dyDescent="0.25"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49"/>
      <c r="Q18" s="49"/>
    </row>
    <row r="19" spans="1:17" ht="28.5" customHeight="1" x14ac:dyDescent="0.25">
      <c r="A19" s="84" t="s">
        <v>0</v>
      </c>
      <c r="B19" s="86" t="s">
        <v>1</v>
      </c>
      <c r="C19" s="89" t="s">
        <v>2</v>
      </c>
      <c r="D19" s="85" t="s">
        <v>3</v>
      </c>
      <c r="E19" s="85"/>
      <c r="F19" s="85"/>
      <c r="G19" s="85"/>
      <c r="H19" s="85" t="s">
        <v>47</v>
      </c>
      <c r="I19" s="85"/>
      <c r="J19" s="85"/>
      <c r="K19" s="85"/>
      <c r="L19" s="85"/>
      <c r="M19" s="85"/>
    </row>
    <row r="20" spans="1:17" ht="15.75" hidden="1" customHeight="1" thickBot="1" x14ac:dyDescent="0.25">
      <c r="A20" s="84"/>
      <c r="B20" s="87"/>
      <c r="C20" s="90"/>
      <c r="D20" s="85"/>
      <c r="E20" s="85"/>
      <c r="F20" s="85"/>
      <c r="G20" s="85"/>
      <c r="H20" s="85"/>
      <c r="I20" s="85"/>
      <c r="J20" s="85"/>
      <c r="K20" s="85"/>
      <c r="L20" s="85"/>
      <c r="M20" s="85"/>
    </row>
    <row r="21" spans="1:17" ht="15.75" hidden="1" customHeight="1" thickBot="1" x14ac:dyDescent="0.25">
      <c r="A21" s="84"/>
      <c r="B21" s="87"/>
      <c r="C21" s="90"/>
      <c r="D21" s="85"/>
      <c r="E21" s="85"/>
      <c r="F21" s="85"/>
      <c r="G21" s="85"/>
      <c r="H21" s="85"/>
      <c r="I21" s="85"/>
      <c r="J21" s="85"/>
      <c r="K21" s="85"/>
      <c r="L21" s="85"/>
      <c r="M21" s="85"/>
    </row>
    <row r="22" spans="1:17" ht="22.5" customHeight="1" x14ac:dyDescent="0.25">
      <c r="A22" s="84"/>
      <c r="B22" s="87"/>
      <c r="C22" s="90"/>
      <c r="D22" s="98" t="s">
        <v>4</v>
      </c>
      <c r="E22" s="98" t="s">
        <v>5</v>
      </c>
      <c r="F22" s="85" t="s">
        <v>6</v>
      </c>
      <c r="G22" s="85"/>
      <c r="H22" s="85" t="s">
        <v>165</v>
      </c>
      <c r="I22" s="85"/>
      <c r="J22" s="85" t="s">
        <v>166</v>
      </c>
      <c r="K22" s="85"/>
      <c r="L22" s="85" t="s">
        <v>167</v>
      </c>
      <c r="M22" s="85"/>
    </row>
    <row r="23" spans="1:17" ht="15" customHeight="1" x14ac:dyDescent="0.25">
      <c r="A23" s="84"/>
      <c r="B23" s="87"/>
      <c r="C23" s="90"/>
      <c r="D23" s="98"/>
      <c r="E23" s="98"/>
      <c r="F23" s="98" t="s">
        <v>11</v>
      </c>
      <c r="G23" s="59" t="s">
        <v>12</v>
      </c>
      <c r="H23" s="1" t="s">
        <v>13</v>
      </c>
      <c r="I23" s="1" t="s">
        <v>14</v>
      </c>
      <c r="J23" s="1" t="s">
        <v>15</v>
      </c>
      <c r="K23" s="1" t="s">
        <v>16</v>
      </c>
      <c r="L23" s="1" t="s">
        <v>17</v>
      </c>
      <c r="M23" s="1" t="s">
        <v>18</v>
      </c>
    </row>
    <row r="24" spans="1:17" ht="52.5" customHeight="1" x14ac:dyDescent="0.25">
      <c r="A24" s="84"/>
      <c r="B24" s="88"/>
      <c r="C24" s="91"/>
      <c r="D24" s="98"/>
      <c r="E24" s="98"/>
      <c r="F24" s="98"/>
      <c r="G24" s="2" t="s">
        <v>19</v>
      </c>
      <c r="H24" s="1" t="s">
        <v>144</v>
      </c>
      <c r="I24" s="1" t="s">
        <v>145</v>
      </c>
      <c r="J24" s="1" t="s">
        <v>146</v>
      </c>
      <c r="K24" s="1" t="s">
        <v>168</v>
      </c>
      <c r="L24" s="1" t="s">
        <v>147</v>
      </c>
      <c r="M24" s="1" t="s">
        <v>169</v>
      </c>
    </row>
    <row r="25" spans="1:17" s="4" customFormat="1" x14ac:dyDescent="0.25">
      <c r="A25" s="10">
        <v>1</v>
      </c>
      <c r="B25" s="3">
        <v>2</v>
      </c>
      <c r="C25" s="11">
        <v>3</v>
      </c>
      <c r="D25" s="3">
        <v>4</v>
      </c>
      <c r="E25" s="3">
        <v>5</v>
      </c>
      <c r="F25" s="3">
        <v>6</v>
      </c>
      <c r="G25" s="3">
        <v>7</v>
      </c>
      <c r="H25" s="3">
        <v>8</v>
      </c>
      <c r="I25" s="3">
        <v>9</v>
      </c>
      <c r="J25" s="3">
        <v>10</v>
      </c>
      <c r="K25" s="3">
        <v>11</v>
      </c>
      <c r="L25" s="3">
        <v>12</v>
      </c>
      <c r="M25" s="3">
        <v>13</v>
      </c>
    </row>
    <row r="26" spans="1:17" s="5" customFormat="1" ht="14.25" x14ac:dyDescent="0.2">
      <c r="A26" s="64" t="s">
        <v>20</v>
      </c>
      <c r="B26" s="65" t="s">
        <v>73</v>
      </c>
      <c r="C26" s="66" t="s">
        <v>188</v>
      </c>
      <c r="D26" s="64">
        <f t="shared" ref="D26:M26" si="0">SUM(D27+D40+D44)</f>
        <v>3078</v>
      </c>
      <c r="E26" s="64">
        <f t="shared" si="0"/>
        <v>1026</v>
      </c>
      <c r="F26" s="64">
        <f t="shared" si="0"/>
        <v>2052</v>
      </c>
      <c r="G26" s="64">
        <f t="shared" si="0"/>
        <v>832</v>
      </c>
      <c r="H26" s="64">
        <f t="shared" si="0"/>
        <v>512</v>
      </c>
      <c r="I26" s="64">
        <f t="shared" si="0"/>
        <v>777</v>
      </c>
      <c r="J26" s="64">
        <f t="shared" si="0"/>
        <v>425</v>
      </c>
      <c r="K26" s="64">
        <f t="shared" si="0"/>
        <v>338</v>
      </c>
      <c r="L26" s="64">
        <f t="shared" si="0"/>
        <v>0</v>
      </c>
      <c r="M26" s="64">
        <f t="shared" si="0"/>
        <v>0</v>
      </c>
    </row>
    <row r="27" spans="1:17" s="5" customFormat="1" ht="28.5" x14ac:dyDescent="0.2">
      <c r="A27" s="19" t="s">
        <v>55</v>
      </c>
      <c r="B27" s="20" t="s">
        <v>56</v>
      </c>
      <c r="C27" s="21" t="s">
        <v>182</v>
      </c>
      <c r="D27" s="22">
        <f t="shared" ref="D27:F27" si="1">SUM(D28:D39)</f>
        <v>1949</v>
      </c>
      <c r="E27" s="22">
        <f t="shared" si="1"/>
        <v>650</v>
      </c>
      <c r="F27" s="22">
        <f t="shared" si="1"/>
        <v>1299</v>
      </c>
      <c r="G27" s="22">
        <f>SUM(G28:G39)</f>
        <v>527</v>
      </c>
      <c r="H27" s="22">
        <f>SUM(H28:H39)</f>
        <v>325</v>
      </c>
      <c r="I27" s="22">
        <f t="shared" ref="I27:M27" si="2">SUM(I28:I39)</f>
        <v>475</v>
      </c>
      <c r="J27" s="22">
        <f t="shared" si="2"/>
        <v>289</v>
      </c>
      <c r="K27" s="22">
        <f t="shared" si="2"/>
        <v>210</v>
      </c>
      <c r="L27" s="22">
        <f t="shared" si="2"/>
        <v>0</v>
      </c>
      <c r="M27" s="22">
        <f t="shared" si="2"/>
        <v>0</v>
      </c>
    </row>
    <row r="28" spans="1:17" s="5" customFormat="1" x14ac:dyDescent="0.2">
      <c r="A28" s="67" t="s">
        <v>57</v>
      </c>
      <c r="B28" s="23" t="s">
        <v>96</v>
      </c>
      <c r="C28" s="24" t="s">
        <v>78</v>
      </c>
      <c r="D28" s="69">
        <f>SUM(E28:F28)</f>
        <v>171</v>
      </c>
      <c r="E28" s="69">
        <v>57</v>
      </c>
      <c r="F28" s="69">
        <f>SUM(H28:K28)</f>
        <v>114</v>
      </c>
      <c r="G28" s="69">
        <v>48</v>
      </c>
      <c r="H28" s="74">
        <v>34</v>
      </c>
      <c r="I28" s="74">
        <v>46</v>
      </c>
      <c r="J28" s="74">
        <v>17</v>
      </c>
      <c r="K28" s="74">
        <v>17</v>
      </c>
      <c r="L28" s="74"/>
      <c r="M28" s="74"/>
    </row>
    <row r="29" spans="1:17" s="5" customFormat="1" x14ac:dyDescent="0.2">
      <c r="A29" s="67" t="s">
        <v>58</v>
      </c>
      <c r="B29" s="23" t="s">
        <v>97</v>
      </c>
      <c r="C29" s="24" t="s">
        <v>180</v>
      </c>
      <c r="D29" s="69">
        <f>SUM(E29:F29)</f>
        <v>256</v>
      </c>
      <c r="E29" s="69">
        <v>85</v>
      </c>
      <c r="F29" s="69">
        <f>SUM(H29:K29)</f>
        <v>171</v>
      </c>
      <c r="G29" s="69">
        <v>47</v>
      </c>
      <c r="H29" s="74">
        <v>34</v>
      </c>
      <c r="I29" s="74">
        <v>69</v>
      </c>
      <c r="J29" s="74">
        <v>34</v>
      </c>
      <c r="K29" s="74">
        <v>34</v>
      </c>
      <c r="L29" s="74"/>
      <c r="M29" s="74"/>
    </row>
    <row r="30" spans="1:17" s="5" customFormat="1" x14ac:dyDescent="0.2">
      <c r="A30" s="67" t="s">
        <v>59</v>
      </c>
      <c r="B30" s="23" t="s">
        <v>162</v>
      </c>
      <c r="C30" s="24" t="s">
        <v>151</v>
      </c>
      <c r="D30" s="15">
        <f t="shared" ref="D30" si="3">SUM(E30:F30)</f>
        <v>54</v>
      </c>
      <c r="E30" s="17">
        <v>18</v>
      </c>
      <c r="F30" s="15">
        <f t="shared" ref="F30" si="4">SUM(H30:M30)</f>
        <v>36</v>
      </c>
      <c r="G30" s="73">
        <v>10</v>
      </c>
      <c r="H30" s="73"/>
      <c r="I30" s="73"/>
      <c r="J30" s="31"/>
      <c r="K30" s="31">
        <v>36</v>
      </c>
      <c r="L30" s="31"/>
      <c r="M30" s="31"/>
    </row>
    <row r="31" spans="1:17" s="5" customFormat="1" x14ac:dyDescent="0.2">
      <c r="A31" s="67" t="s">
        <v>60</v>
      </c>
      <c r="B31" s="23" t="s">
        <v>23</v>
      </c>
      <c r="C31" s="24" t="s">
        <v>81</v>
      </c>
      <c r="D31" s="15">
        <f t="shared" ref="D31:D43" si="5">SUM(E31:F31)</f>
        <v>257</v>
      </c>
      <c r="E31" s="15">
        <v>86</v>
      </c>
      <c r="F31" s="15">
        <f>SUM(H31:M31)</f>
        <v>171</v>
      </c>
      <c r="G31" s="15">
        <v>57</v>
      </c>
      <c r="H31" s="31">
        <v>51</v>
      </c>
      <c r="I31" s="31">
        <v>69</v>
      </c>
      <c r="J31" s="31">
        <v>34</v>
      </c>
      <c r="K31" s="31">
        <v>17</v>
      </c>
      <c r="L31" s="31"/>
      <c r="M31" s="31"/>
    </row>
    <row r="32" spans="1:17" s="5" customFormat="1" x14ac:dyDescent="0.2">
      <c r="A32" s="67" t="s">
        <v>61</v>
      </c>
      <c r="B32" s="23" t="s">
        <v>22</v>
      </c>
      <c r="C32" s="24" t="s">
        <v>80</v>
      </c>
      <c r="D32" s="15">
        <f t="shared" si="5"/>
        <v>257</v>
      </c>
      <c r="E32" s="15">
        <v>86</v>
      </c>
      <c r="F32" s="15">
        <f t="shared" ref="F32:F79" si="6">SUM(H32:M32)</f>
        <v>171</v>
      </c>
      <c r="G32" s="18">
        <v>57</v>
      </c>
      <c r="H32" s="73">
        <v>51</v>
      </c>
      <c r="I32" s="73">
        <v>69</v>
      </c>
      <c r="J32" s="31">
        <v>51</v>
      </c>
      <c r="K32" s="31"/>
      <c r="L32" s="31"/>
      <c r="M32" s="31"/>
    </row>
    <row r="33" spans="1:13" s="5" customFormat="1" x14ac:dyDescent="0.2">
      <c r="A33" s="67" t="s">
        <v>62</v>
      </c>
      <c r="B33" s="23" t="s">
        <v>24</v>
      </c>
      <c r="C33" s="24" t="s">
        <v>117</v>
      </c>
      <c r="D33" s="15">
        <f t="shared" si="5"/>
        <v>256</v>
      </c>
      <c r="E33" s="15">
        <v>85</v>
      </c>
      <c r="F33" s="15">
        <f t="shared" si="6"/>
        <v>171</v>
      </c>
      <c r="G33" s="18">
        <v>167</v>
      </c>
      <c r="H33" s="73">
        <v>51</v>
      </c>
      <c r="I33" s="73">
        <v>69</v>
      </c>
      <c r="J33" s="31">
        <v>51</v>
      </c>
      <c r="K33" s="31"/>
      <c r="L33" s="31"/>
      <c r="M33" s="31"/>
    </row>
    <row r="34" spans="1:13" s="5" customFormat="1" x14ac:dyDescent="0.2">
      <c r="A34" s="67" t="s">
        <v>63</v>
      </c>
      <c r="B34" s="23" t="s">
        <v>95</v>
      </c>
      <c r="C34" s="24" t="s">
        <v>75</v>
      </c>
      <c r="D34" s="15">
        <f t="shared" si="5"/>
        <v>108</v>
      </c>
      <c r="E34" s="15">
        <v>36</v>
      </c>
      <c r="F34" s="15">
        <f t="shared" si="6"/>
        <v>72</v>
      </c>
      <c r="G34" s="18">
        <v>10</v>
      </c>
      <c r="H34" s="73">
        <v>34</v>
      </c>
      <c r="I34" s="73">
        <v>38</v>
      </c>
      <c r="J34" s="31"/>
      <c r="K34" s="31"/>
      <c r="L34" s="31"/>
      <c r="M34" s="31"/>
    </row>
    <row r="35" spans="1:13" s="5" customFormat="1" x14ac:dyDescent="0.2">
      <c r="A35" s="67" t="s">
        <v>64</v>
      </c>
      <c r="B35" s="23" t="s">
        <v>103</v>
      </c>
      <c r="C35" s="24" t="s">
        <v>81</v>
      </c>
      <c r="D35" s="15">
        <f t="shared" si="5"/>
        <v>171</v>
      </c>
      <c r="E35" s="15">
        <v>57</v>
      </c>
      <c r="F35" s="15">
        <f t="shared" si="6"/>
        <v>114</v>
      </c>
      <c r="G35" s="18">
        <v>38</v>
      </c>
      <c r="H35" s="73">
        <v>34</v>
      </c>
      <c r="I35" s="73">
        <v>46</v>
      </c>
      <c r="J35" s="31">
        <v>17</v>
      </c>
      <c r="K35" s="31">
        <v>17</v>
      </c>
      <c r="L35" s="31"/>
      <c r="M35" s="31"/>
    </row>
    <row r="36" spans="1:13" s="5" customFormat="1" ht="15" customHeight="1" x14ac:dyDescent="0.2">
      <c r="A36" s="67" t="s">
        <v>65</v>
      </c>
      <c r="B36" s="23" t="s">
        <v>104</v>
      </c>
      <c r="C36" s="24" t="s">
        <v>80</v>
      </c>
      <c r="D36" s="15">
        <f t="shared" si="5"/>
        <v>203</v>
      </c>
      <c r="E36" s="15">
        <v>68</v>
      </c>
      <c r="F36" s="15">
        <f t="shared" si="6"/>
        <v>135</v>
      </c>
      <c r="G36" s="73">
        <v>47</v>
      </c>
      <c r="H36" s="73"/>
      <c r="I36" s="73">
        <v>46</v>
      </c>
      <c r="J36" s="31">
        <v>51</v>
      </c>
      <c r="K36" s="31">
        <v>38</v>
      </c>
      <c r="L36" s="31"/>
      <c r="M36" s="31"/>
    </row>
    <row r="37" spans="1:13" s="5" customFormat="1" x14ac:dyDescent="0.2">
      <c r="A37" s="67" t="s">
        <v>106</v>
      </c>
      <c r="B37" s="23" t="s">
        <v>105</v>
      </c>
      <c r="C37" s="24" t="s">
        <v>21</v>
      </c>
      <c r="D37" s="15">
        <f t="shared" si="5"/>
        <v>54</v>
      </c>
      <c r="E37" s="15">
        <v>18</v>
      </c>
      <c r="F37" s="15">
        <f t="shared" si="6"/>
        <v>36</v>
      </c>
      <c r="G37" s="18">
        <v>12</v>
      </c>
      <c r="H37" s="73">
        <v>36</v>
      </c>
      <c r="I37" s="73"/>
      <c r="J37" s="31"/>
      <c r="K37" s="31"/>
      <c r="L37" s="31"/>
      <c r="M37" s="31"/>
    </row>
    <row r="38" spans="1:13" s="5" customFormat="1" x14ac:dyDescent="0.2">
      <c r="A38" s="67" t="s">
        <v>141</v>
      </c>
      <c r="B38" s="23" t="s">
        <v>66</v>
      </c>
      <c r="C38" s="24" t="s">
        <v>80</v>
      </c>
      <c r="D38" s="15">
        <f t="shared" si="5"/>
        <v>108</v>
      </c>
      <c r="E38" s="15">
        <v>36</v>
      </c>
      <c r="F38" s="15">
        <f t="shared" si="6"/>
        <v>72</v>
      </c>
      <c r="G38" s="18">
        <v>24</v>
      </c>
      <c r="H38" s="73"/>
      <c r="I38" s="73">
        <v>23</v>
      </c>
      <c r="J38" s="31">
        <v>17</v>
      </c>
      <c r="K38" s="31">
        <v>32</v>
      </c>
      <c r="L38" s="31"/>
      <c r="M38" s="31"/>
    </row>
    <row r="39" spans="1:13" s="5" customFormat="1" x14ac:dyDescent="0.2">
      <c r="A39" s="67" t="s">
        <v>176</v>
      </c>
      <c r="B39" s="23" t="s">
        <v>158</v>
      </c>
      <c r="C39" s="24" t="s">
        <v>152</v>
      </c>
      <c r="D39" s="15">
        <f t="shared" ref="D39" si="7">SUM(E39:F39)</f>
        <v>54</v>
      </c>
      <c r="E39" s="17">
        <v>18</v>
      </c>
      <c r="F39" s="15">
        <f t="shared" ref="F39" si="8">SUM(H39:M39)</f>
        <v>36</v>
      </c>
      <c r="G39" s="73">
        <v>10</v>
      </c>
      <c r="H39" s="73"/>
      <c r="I39" s="73"/>
      <c r="J39" s="31">
        <v>17</v>
      </c>
      <c r="K39" s="31">
        <v>19</v>
      </c>
      <c r="L39" s="31"/>
      <c r="M39" s="31"/>
    </row>
    <row r="40" spans="1:13" s="5" customFormat="1" ht="28.5" x14ac:dyDescent="0.2">
      <c r="A40" s="19" t="s">
        <v>68</v>
      </c>
      <c r="B40" s="20" t="s">
        <v>74</v>
      </c>
      <c r="C40" s="21" t="s">
        <v>118</v>
      </c>
      <c r="D40" s="22">
        <f>SUM(D41:D43)</f>
        <v>882</v>
      </c>
      <c r="E40" s="22">
        <f t="shared" ref="E40:M40" si="9">SUM(E41:E43)</f>
        <v>294</v>
      </c>
      <c r="F40" s="22">
        <f t="shared" si="6"/>
        <v>588</v>
      </c>
      <c r="G40" s="22">
        <f t="shared" si="9"/>
        <v>259</v>
      </c>
      <c r="H40" s="22">
        <f>SUM(H41:H43)</f>
        <v>136</v>
      </c>
      <c r="I40" s="22">
        <f t="shared" si="9"/>
        <v>188</v>
      </c>
      <c r="J40" s="22">
        <f t="shared" si="9"/>
        <v>136</v>
      </c>
      <c r="K40" s="22">
        <f t="shared" si="9"/>
        <v>128</v>
      </c>
      <c r="L40" s="22">
        <f t="shared" si="9"/>
        <v>0</v>
      </c>
      <c r="M40" s="22">
        <f t="shared" si="9"/>
        <v>0</v>
      </c>
    </row>
    <row r="41" spans="1:13" s="5" customFormat="1" x14ac:dyDescent="0.2">
      <c r="A41" s="18" t="s">
        <v>69</v>
      </c>
      <c r="B41" s="23" t="s">
        <v>170</v>
      </c>
      <c r="C41" s="24" t="s">
        <v>78</v>
      </c>
      <c r="D41" s="15">
        <f t="shared" si="5"/>
        <v>427</v>
      </c>
      <c r="E41" s="16">
        <v>142</v>
      </c>
      <c r="F41" s="15">
        <f t="shared" si="6"/>
        <v>285</v>
      </c>
      <c r="G41" s="18">
        <v>95</v>
      </c>
      <c r="H41" s="73">
        <v>68</v>
      </c>
      <c r="I41" s="73">
        <v>92</v>
      </c>
      <c r="J41" s="31">
        <v>68</v>
      </c>
      <c r="K41" s="31">
        <v>57</v>
      </c>
      <c r="L41" s="68"/>
      <c r="M41" s="68"/>
    </row>
    <row r="42" spans="1:13" s="5" customFormat="1" x14ac:dyDescent="0.2">
      <c r="A42" s="18" t="s">
        <v>142</v>
      </c>
      <c r="B42" s="23" t="s">
        <v>159</v>
      </c>
      <c r="C42" s="24" t="s">
        <v>78</v>
      </c>
      <c r="D42" s="15">
        <f t="shared" si="5"/>
        <v>185</v>
      </c>
      <c r="E42" s="16">
        <v>62</v>
      </c>
      <c r="F42" s="15">
        <f t="shared" si="6"/>
        <v>123</v>
      </c>
      <c r="G42" s="18">
        <v>96</v>
      </c>
      <c r="H42" s="73">
        <v>17</v>
      </c>
      <c r="I42" s="73">
        <v>27</v>
      </c>
      <c r="J42" s="31">
        <v>34</v>
      </c>
      <c r="K42" s="31">
        <v>45</v>
      </c>
      <c r="L42" s="31"/>
      <c r="M42" s="31"/>
    </row>
    <row r="43" spans="1:13" s="5" customFormat="1" x14ac:dyDescent="0.2">
      <c r="A43" s="18" t="s">
        <v>177</v>
      </c>
      <c r="B43" s="23" t="s">
        <v>107</v>
      </c>
      <c r="C43" s="24" t="s">
        <v>180</v>
      </c>
      <c r="D43" s="15">
        <f t="shared" si="5"/>
        <v>270</v>
      </c>
      <c r="E43" s="16">
        <v>90</v>
      </c>
      <c r="F43" s="15">
        <f t="shared" si="6"/>
        <v>180</v>
      </c>
      <c r="G43" s="18">
        <v>68</v>
      </c>
      <c r="H43" s="73">
        <v>51</v>
      </c>
      <c r="I43" s="73">
        <v>69</v>
      </c>
      <c r="J43" s="31">
        <v>34</v>
      </c>
      <c r="K43" s="31">
        <v>26</v>
      </c>
      <c r="L43" s="31"/>
      <c r="M43" s="31"/>
    </row>
    <row r="44" spans="1:13" s="5" customFormat="1" ht="15.75" customHeight="1" x14ac:dyDescent="0.2">
      <c r="A44" s="28" t="s">
        <v>70</v>
      </c>
      <c r="B44" s="29" t="s">
        <v>71</v>
      </c>
      <c r="C44" s="30" t="s">
        <v>187</v>
      </c>
      <c r="D44" s="22">
        <f>SUM(D45:D47)</f>
        <v>247</v>
      </c>
      <c r="E44" s="22">
        <f>SUM(E45:E47)</f>
        <v>82</v>
      </c>
      <c r="F44" s="22">
        <f>SUM(H44:M44)</f>
        <v>165</v>
      </c>
      <c r="G44" s="22">
        <f t="shared" ref="G44:M44" si="10">SUM(G45:G47)</f>
        <v>46</v>
      </c>
      <c r="H44" s="22">
        <f t="shared" si="10"/>
        <v>51</v>
      </c>
      <c r="I44" s="22">
        <f t="shared" si="10"/>
        <v>114</v>
      </c>
      <c r="J44" s="22">
        <f t="shared" si="10"/>
        <v>0</v>
      </c>
      <c r="K44" s="22">
        <f t="shared" si="10"/>
        <v>0</v>
      </c>
      <c r="L44" s="22">
        <f t="shared" si="10"/>
        <v>0</v>
      </c>
      <c r="M44" s="22">
        <f t="shared" si="10"/>
        <v>0</v>
      </c>
    </row>
    <row r="45" spans="1:13" s="5" customFormat="1" x14ac:dyDescent="0.2">
      <c r="A45" s="18" t="s">
        <v>108</v>
      </c>
      <c r="B45" s="23" t="s">
        <v>72</v>
      </c>
      <c r="C45" s="24" t="s">
        <v>75</v>
      </c>
      <c r="D45" s="15">
        <f t="shared" ref="D45:D46" si="11">SUM(E45:F45)</f>
        <v>85</v>
      </c>
      <c r="E45" s="17">
        <v>28</v>
      </c>
      <c r="F45" s="15">
        <f t="shared" si="6"/>
        <v>57</v>
      </c>
      <c r="G45" s="18">
        <v>10</v>
      </c>
      <c r="H45" s="73">
        <v>34</v>
      </c>
      <c r="I45" s="73">
        <v>23</v>
      </c>
      <c r="J45" s="31"/>
      <c r="K45" s="31"/>
      <c r="L45" s="31"/>
      <c r="M45" s="31"/>
    </row>
    <row r="46" spans="1:13" s="5" customFormat="1" ht="75" x14ac:dyDescent="0.2">
      <c r="A46" s="18" t="s">
        <v>143</v>
      </c>
      <c r="B46" s="62" t="s">
        <v>183</v>
      </c>
      <c r="C46" s="24" t="s">
        <v>21</v>
      </c>
      <c r="D46" s="31">
        <f t="shared" si="11"/>
        <v>108</v>
      </c>
      <c r="E46" s="31">
        <v>36</v>
      </c>
      <c r="F46" s="15">
        <f t="shared" si="6"/>
        <v>72</v>
      </c>
      <c r="G46" s="31">
        <v>24</v>
      </c>
      <c r="H46" s="31">
        <v>17</v>
      </c>
      <c r="I46" s="31">
        <v>55</v>
      </c>
      <c r="J46" s="31"/>
      <c r="K46" s="31"/>
      <c r="L46" s="31"/>
      <c r="M46" s="31"/>
    </row>
    <row r="47" spans="1:13" s="5" customFormat="1" x14ac:dyDescent="0.2">
      <c r="A47" s="18" t="s">
        <v>157</v>
      </c>
      <c r="B47" s="23" t="s">
        <v>67</v>
      </c>
      <c r="C47" s="24" t="s">
        <v>21</v>
      </c>
      <c r="D47" s="15">
        <f>SUM(E47:F47)</f>
        <v>54</v>
      </c>
      <c r="E47" s="15">
        <v>18</v>
      </c>
      <c r="F47" s="15">
        <f>SUM(H47:M47)</f>
        <v>36</v>
      </c>
      <c r="G47" s="18">
        <v>12</v>
      </c>
      <c r="H47" s="73"/>
      <c r="I47" s="73">
        <v>36</v>
      </c>
      <c r="J47" s="31"/>
      <c r="K47" s="31"/>
      <c r="L47" s="31"/>
      <c r="M47" s="31"/>
    </row>
    <row r="48" spans="1:13" s="5" customFormat="1" x14ac:dyDescent="0.2">
      <c r="A48" s="18"/>
      <c r="B48" s="54" t="s">
        <v>98</v>
      </c>
      <c r="C48" s="24"/>
      <c r="D48" s="15">
        <v>18</v>
      </c>
      <c r="E48" s="17"/>
      <c r="F48" s="15">
        <v>18</v>
      </c>
      <c r="G48" s="18"/>
      <c r="H48" s="25"/>
      <c r="I48" s="25"/>
      <c r="J48" s="26"/>
      <c r="K48" s="26"/>
      <c r="L48" s="26"/>
      <c r="M48" s="26"/>
    </row>
    <row r="49" spans="1:13" s="5" customFormat="1" ht="16.5" customHeight="1" x14ac:dyDescent="0.2">
      <c r="A49" s="64" t="s">
        <v>27</v>
      </c>
      <c r="B49" s="65" t="s">
        <v>160</v>
      </c>
      <c r="C49" s="66" t="s">
        <v>186</v>
      </c>
      <c r="D49" s="64">
        <f t="shared" ref="D49" si="12">SUM(D50:D56)</f>
        <v>406</v>
      </c>
      <c r="E49" s="64">
        <f>SUM(E50:E56)</f>
        <v>124</v>
      </c>
      <c r="F49" s="64">
        <f>SUM(F50:F56)</f>
        <v>282</v>
      </c>
      <c r="G49" s="64">
        <f t="shared" ref="G49:M49" si="13">SUM(G50:G56)</f>
        <v>120</v>
      </c>
      <c r="H49" s="64">
        <f t="shared" si="13"/>
        <v>100</v>
      </c>
      <c r="I49" s="64">
        <f t="shared" si="13"/>
        <v>51</v>
      </c>
      <c r="J49" s="64">
        <f t="shared" si="13"/>
        <v>51</v>
      </c>
      <c r="K49" s="64">
        <f t="shared" si="13"/>
        <v>44</v>
      </c>
      <c r="L49" s="64">
        <f t="shared" si="13"/>
        <v>36</v>
      </c>
      <c r="M49" s="64">
        <f t="shared" si="13"/>
        <v>0</v>
      </c>
    </row>
    <row r="50" spans="1:13" s="5" customFormat="1" x14ac:dyDescent="0.2">
      <c r="A50" s="31" t="s">
        <v>28</v>
      </c>
      <c r="B50" s="32" t="s">
        <v>119</v>
      </c>
      <c r="C50" s="24" t="s">
        <v>21</v>
      </c>
      <c r="D50" s="31">
        <f>SUM(E50:F50)</f>
        <v>54</v>
      </c>
      <c r="E50" s="31">
        <v>18</v>
      </c>
      <c r="F50" s="15">
        <f t="shared" si="6"/>
        <v>36</v>
      </c>
      <c r="G50" s="31">
        <v>11</v>
      </c>
      <c r="H50" s="31">
        <v>36</v>
      </c>
      <c r="I50" s="31"/>
      <c r="J50" s="31"/>
      <c r="K50" s="31"/>
      <c r="L50" s="31"/>
      <c r="M50" s="31"/>
    </row>
    <row r="51" spans="1:13" s="5" customFormat="1" x14ac:dyDescent="0.2">
      <c r="A51" s="31" t="s">
        <v>29</v>
      </c>
      <c r="B51" s="32" t="s">
        <v>120</v>
      </c>
      <c r="C51" s="63" t="s">
        <v>179</v>
      </c>
      <c r="D51" s="31">
        <f t="shared" ref="D51:D55" si="14">SUM(E51:F51)</f>
        <v>63</v>
      </c>
      <c r="E51" s="31">
        <v>12</v>
      </c>
      <c r="F51" s="15">
        <f t="shared" si="6"/>
        <v>51</v>
      </c>
      <c r="G51" s="31">
        <v>26</v>
      </c>
      <c r="H51" s="31"/>
      <c r="I51" s="31"/>
      <c r="J51" s="31">
        <v>34</v>
      </c>
      <c r="K51" s="31">
        <v>17</v>
      </c>
      <c r="L51" s="31"/>
      <c r="M51" s="31"/>
    </row>
    <row r="52" spans="1:13" s="5" customFormat="1" ht="30" x14ac:dyDescent="0.2">
      <c r="A52" s="31" t="s">
        <v>30</v>
      </c>
      <c r="B52" s="32" t="s">
        <v>121</v>
      </c>
      <c r="C52" s="63" t="s">
        <v>150</v>
      </c>
      <c r="D52" s="31">
        <f t="shared" si="14"/>
        <v>54</v>
      </c>
      <c r="E52" s="31">
        <v>18</v>
      </c>
      <c r="F52" s="15">
        <f t="shared" si="6"/>
        <v>36</v>
      </c>
      <c r="G52" s="31">
        <v>20</v>
      </c>
      <c r="H52" s="31"/>
      <c r="I52" s="31">
        <v>36</v>
      </c>
      <c r="J52" s="31"/>
      <c r="K52" s="31"/>
      <c r="L52" s="31"/>
      <c r="M52" s="31"/>
    </row>
    <row r="53" spans="1:13" s="5" customFormat="1" ht="30" x14ac:dyDescent="0.2">
      <c r="A53" s="31" t="s">
        <v>31</v>
      </c>
      <c r="B53" s="32" t="s">
        <v>123</v>
      </c>
      <c r="C53" s="63" t="s">
        <v>75</v>
      </c>
      <c r="D53" s="31">
        <f t="shared" si="14"/>
        <v>61</v>
      </c>
      <c r="E53" s="31">
        <v>18</v>
      </c>
      <c r="F53" s="15">
        <f t="shared" si="6"/>
        <v>43</v>
      </c>
      <c r="G53" s="31">
        <v>19</v>
      </c>
      <c r="H53" s="31">
        <v>28</v>
      </c>
      <c r="I53" s="31">
        <v>15</v>
      </c>
      <c r="J53" s="31"/>
      <c r="K53" s="31"/>
      <c r="L53" s="31"/>
      <c r="M53" s="31"/>
    </row>
    <row r="54" spans="1:13" s="5" customFormat="1" x14ac:dyDescent="0.2">
      <c r="A54" s="31" t="s">
        <v>122</v>
      </c>
      <c r="B54" s="32" t="s">
        <v>32</v>
      </c>
      <c r="C54" s="24" t="s">
        <v>75</v>
      </c>
      <c r="D54" s="31">
        <f t="shared" si="14"/>
        <v>66</v>
      </c>
      <c r="E54" s="31">
        <v>22</v>
      </c>
      <c r="F54" s="15">
        <f t="shared" si="6"/>
        <v>44</v>
      </c>
      <c r="G54" s="31">
        <v>22</v>
      </c>
      <c r="H54" s="31"/>
      <c r="I54" s="31"/>
      <c r="J54" s="31">
        <v>17</v>
      </c>
      <c r="K54" s="31">
        <v>27</v>
      </c>
      <c r="L54" s="31"/>
      <c r="M54" s="31"/>
    </row>
    <row r="55" spans="1:13" s="5" customFormat="1" x14ac:dyDescent="0.2">
      <c r="A55" s="71" t="s">
        <v>148</v>
      </c>
      <c r="B55" s="72" t="s">
        <v>149</v>
      </c>
      <c r="C55" s="24" t="s">
        <v>21</v>
      </c>
      <c r="D55" s="31">
        <f t="shared" si="14"/>
        <v>54</v>
      </c>
      <c r="E55" s="31">
        <v>18</v>
      </c>
      <c r="F55" s="15">
        <f t="shared" ref="F55" si="15">SUM(H55:M55)</f>
        <v>36</v>
      </c>
      <c r="G55" s="31">
        <v>12</v>
      </c>
      <c r="H55" s="31">
        <v>36</v>
      </c>
      <c r="I55" s="31"/>
      <c r="J55" s="31"/>
      <c r="K55" s="31"/>
      <c r="L55" s="31"/>
      <c r="M55" s="31"/>
    </row>
    <row r="56" spans="1:13" s="5" customFormat="1" x14ac:dyDescent="0.2">
      <c r="A56" s="71" t="s">
        <v>184</v>
      </c>
      <c r="B56" s="72" t="s">
        <v>185</v>
      </c>
      <c r="C56" s="24" t="s">
        <v>21</v>
      </c>
      <c r="D56" s="31">
        <f t="shared" ref="D56" si="16">SUM(E56:F56)</f>
        <v>54</v>
      </c>
      <c r="E56" s="31">
        <v>18</v>
      </c>
      <c r="F56" s="15">
        <f t="shared" si="6"/>
        <v>36</v>
      </c>
      <c r="G56" s="31">
        <v>10</v>
      </c>
      <c r="H56" s="31"/>
      <c r="I56" s="31"/>
      <c r="J56" s="31"/>
      <c r="K56" s="31"/>
      <c r="L56" s="31">
        <v>36</v>
      </c>
      <c r="M56" s="31"/>
    </row>
    <row r="57" spans="1:13" s="5" customFormat="1" ht="14.25" x14ac:dyDescent="0.2">
      <c r="A57" s="64" t="s">
        <v>25</v>
      </c>
      <c r="B57" s="65" t="s">
        <v>26</v>
      </c>
      <c r="C57" s="66" t="s">
        <v>178</v>
      </c>
      <c r="D57" s="64">
        <f>SUM(D58)</f>
        <v>2096</v>
      </c>
      <c r="E57" s="64">
        <f t="shared" ref="E57:M57" si="17">SUM(E58)</f>
        <v>308</v>
      </c>
      <c r="F57" s="64">
        <f t="shared" si="6"/>
        <v>1788</v>
      </c>
      <c r="G57" s="64">
        <f t="shared" si="17"/>
        <v>314</v>
      </c>
      <c r="H57" s="64">
        <f t="shared" si="17"/>
        <v>0</v>
      </c>
      <c r="I57" s="64">
        <f t="shared" si="17"/>
        <v>0</v>
      </c>
      <c r="J57" s="64">
        <f t="shared" si="17"/>
        <v>136</v>
      </c>
      <c r="K57" s="64">
        <f t="shared" si="17"/>
        <v>376</v>
      </c>
      <c r="L57" s="64">
        <f t="shared" si="17"/>
        <v>556</v>
      </c>
      <c r="M57" s="64">
        <f t="shared" si="17"/>
        <v>720</v>
      </c>
    </row>
    <row r="58" spans="1:13" s="5" customFormat="1" ht="14.25" x14ac:dyDescent="0.2">
      <c r="A58" s="22" t="s">
        <v>33</v>
      </c>
      <c r="B58" s="33" t="s">
        <v>34</v>
      </c>
      <c r="C58" s="21" t="s">
        <v>178</v>
      </c>
      <c r="D58" s="22">
        <f>SUM(D59+D63+D67+D72+D76)</f>
        <v>2096</v>
      </c>
      <c r="E58" s="22">
        <f t="shared" ref="E58:M58" si="18">SUM(E59+E63+E67+E72+E76)</f>
        <v>308</v>
      </c>
      <c r="F58" s="22">
        <f t="shared" si="6"/>
        <v>1788</v>
      </c>
      <c r="G58" s="22">
        <f t="shared" si="18"/>
        <v>314</v>
      </c>
      <c r="H58" s="22">
        <f t="shared" si="18"/>
        <v>0</v>
      </c>
      <c r="I58" s="22">
        <f t="shared" si="18"/>
        <v>0</v>
      </c>
      <c r="J58" s="22">
        <f t="shared" si="18"/>
        <v>136</v>
      </c>
      <c r="K58" s="22">
        <f t="shared" si="18"/>
        <v>376</v>
      </c>
      <c r="L58" s="22">
        <f t="shared" si="18"/>
        <v>556</v>
      </c>
      <c r="M58" s="22">
        <f t="shared" si="18"/>
        <v>720</v>
      </c>
    </row>
    <row r="59" spans="1:13" s="5" customFormat="1" ht="42.75" x14ac:dyDescent="0.2">
      <c r="A59" s="34" t="s">
        <v>35</v>
      </c>
      <c r="B59" s="35" t="s">
        <v>124</v>
      </c>
      <c r="C59" s="36" t="s">
        <v>86</v>
      </c>
      <c r="D59" s="34">
        <f t="shared" ref="D59:M59" si="19">SUM(D60:D62)</f>
        <v>702</v>
      </c>
      <c r="E59" s="34">
        <f t="shared" si="19"/>
        <v>83</v>
      </c>
      <c r="F59" s="34">
        <f t="shared" si="6"/>
        <v>619</v>
      </c>
      <c r="G59" s="34">
        <f t="shared" si="19"/>
        <v>90</v>
      </c>
      <c r="H59" s="34">
        <f t="shared" si="19"/>
        <v>0</v>
      </c>
      <c r="I59" s="34">
        <f t="shared" si="19"/>
        <v>0</v>
      </c>
      <c r="J59" s="34">
        <f t="shared" si="19"/>
        <v>51</v>
      </c>
      <c r="K59" s="34">
        <f t="shared" si="19"/>
        <v>62</v>
      </c>
      <c r="L59" s="34">
        <f t="shared" si="19"/>
        <v>128</v>
      </c>
      <c r="M59" s="34">
        <f t="shared" si="19"/>
        <v>378</v>
      </c>
    </row>
    <row r="60" spans="1:13" s="5" customFormat="1" ht="51.75" customHeight="1" x14ac:dyDescent="0.2">
      <c r="A60" s="31" t="s">
        <v>36</v>
      </c>
      <c r="B60" s="32" t="s">
        <v>154</v>
      </c>
      <c r="C60" s="24" t="s">
        <v>80</v>
      </c>
      <c r="D60" s="15">
        <f>SUM(E60:F60)</f>
        <v>270</v>
      </c>
      <c r="E60" s="15">
        <v>83</v>
      </c>
      <c r="F60" s="15">
        <f t="shared" si="6"/>
        <v>187</v>
      </c>
      <c r="G60" s="15">
        <v>90</v>
      </c>
      <c r="H60" s="31"/>
      <c r="I60" s="31"/>
      <c r="J60" s="31">
        <v>51</v>
      </c>
      <c r="K60" s="31">
        <v>62</v>
      </c>
      <c r="L60" s="31">
        <v>74</v>
      </c>
      <c r="M60" s="31"/>
    </row>
    <row r="61" spans="1:13" s="5" customFormat="1" x14ac:dyDescent="0.2">
      <c r="A61" s="31" t="s">
        <v>37</v>
      </c>
      <c r="B61" s="32" t="s">
        <v>38</v>
      </c>
      <c r="C61" s="24" t="s">
        <v>171</v>
      </c>
      <c r="D61" s="15">
        <f t="shared" ref="D61:D62" si="20">SUM(E61:F61)</f>
        <v>216</v>
      </c>
      <c r="E61" s="15"/>
      <c r="F61" s="15">
        <f t="shared" si="6"/>
        <v>216</v>
      </c>
      <c r="G61" s="15"/>
      <c r="H61" s="31"/>
      <c r="I61" s="31"/>
      <c r="J61" s="31"/>
      <c r="K61" s="31"/>
      <c r="L61" s="31">
        <v>54</v>
      </c>
      <c r="M61" s="31">
        <v>162</v>
      </c>
    </row>
    <row r="62" spans="1:13" s="5" customFormat="1" x14ac:dyDescent="0.2">
      <c r="A62" s="31" t="s">
        <v>109</v>
      </c>
      <c r="B62" s="32" t="s">
        <v>110</v>
      </c>
      <c r="C62" s="24" t="s">
        <v>151</v>
      </c>
      <c r="D62" s="15">
        <f t="shared" si="20"/>
        <v>216</v>
      </c>
      <c r="E62" s="15"/>
      <c r="F62" s="15">
        <f t="shared" si="6"/>
        <v>216</v>
      </c>
      <c r="G62" s="15"/>
      <c r="H62" s="31"/>
      <c r="I62" s="31"/>
      <c r="J62" s="31"/>
      <c r="K62" s="31"/>
      <c r="L62" s="31"/>
      <c r="M62" s="31">
        <v>216</v>
      </c>
    </row>
    <row r="63" spans="1:13" s="5" customFormat="1" ht="18.75" customHeight="1" x14ac:dyDescent="0.2">
      <c r="A63" s="34" t="s">
        <v>40</v>
      </c>
      <c r="B63" s="35" t="s">
        <v>161</v>
      </c>
      <c r="C63" s="36" t="s">
        <v>86</v>
      </c>
      <c r="D63" s="34">
        <f>SUM(D64:D66)</f>
        <v>281</v>
      </c>
      <c r="E63" s="34">
        <f t="shared" ref="E63:M63" si="21">SUM(E64:E66)</f>
        <v>46</v>
      </c>
      <c r="F63" s="34">
        <f t="shared" si="6"/>
        <v>235</v>
      </c>
      <c r="G63" s="34">
        <f t="shared" si="21"/>
        <v>46</v>
      </c>
      <c r="H63" s="34">
        <f t="shared" si="21"/>
        <v>0</v>
      </c>
      <c r="I63" s="34">
        <f t="shared" si="21"/>
        <v>0</v>
      </c>
      <c r="J63" s="34">
        <f t="shared" si="21"/>
        <v>51</v>
      </c>
      <c r="K63" s="34">
        <f t="shared" si="21"/>
        <v>184</v>
      </c>
      <c r="L63" s="34">
        <f t="shared" si="21"/>
        <v>0</v>
      </c>
      <c r="M63" s="34">
        <f t="shared" si="21"/>
        <v>0</v>
      </c>
    </row>
    <row r="64" spans="1:13" s="5" customFormat="1" ht="45" x14ac:dyDescent="0.2">
      <c r="A64" s="31" t="s">
        <v>41</v>
      </c>
      <c r="B64" s="32" t="s">
        <v>155</v>
      </c>
      <c r="C64" s="24" t="s">
        <v>75</v>
      </c>
      <c r="D64" s="15">
        <f>SUM(E64:F64)</f>
        <v>137</v>
      </c>
      <c r="E64" s="15">
        <v>46</v>
      </c>
      <c r="F64" s="15">
        <f t="shared" si="6"/>
        <v>91</v>
      </c>
      <c r="G64" s="15">
        <v>46</v>
      </c>
      <c r="H64" s="15"/>
      <c r="I64" s="31"/>
      <c r="J64" s="31">
        <v>51</v>
      </c>
      <c r="K64" s="31">
        <v>40</v>
      </c>
      <c r="L64" s="31"/>
      <c r="M64" s="31"/>
    </row>
    <row r="65" spans="1:13" s="5" customFormat="1" x14ac:dyDescent="0.2">
      <c r="A65" s="31" t="s">
        <v>111</v>
      </c>
      <c r="B65" s="32" t="s">
        <v>38</v>
      </c>
      <c r="C65" s="24" t="s">
        <v>151</v>
      </c>
      <c r="D65" s="15">
        <f t="shared" ref="D65" si="22">SUM(E65:F65)</f>
        <v>72</v>
      </c>
      <c r="E65" s="15"/>
      <c r="F65" s="15">
        <f t="shared" si="6"/>
        <v>72</v>
      </c>
      <c r="G65" s="15"/>
      <c r="H65" s="15"/>
      <c r="I65" s="31"/>
      <c r="J65" s="31"/>
      <c r="K65" s="31">
        <v>72</v>
      </c>
      <c r="L65" s="31"/>
      <c r="M65" s="31"/>
    </row>
    <row r="66" spans="1:13" s="5" customFormat="1" x14ac:dyDescent="0.2">
      <c r="A66" s="31" t="s">
        <v>125</v>
      </c>
      <c r="B66" s="32" t="s">
        <v>39</v>
      </c>
      <c r="C66" s="24" t="s">
        <v>151</v>
      </c>
      <c r="D66" s="15">
        <f t="shared" ref="D66" si="23">SUM(E66:F66)</f>
        <v>72</v>
      </c>
      <c r="E66" s="15"/>
      <c r="F66" s="15">
        <f t="shared" si="6"/>
        <v>72</v>
      </c>
      <c r="G66" s="15"/>
      <c r="H66" s="15"/>
      <c r="I66" s="31"/>
      <c r="J66" s="31"/>
      <c r="K66" s="31">
        <v>72</v>
      </c>
      <c r="L66" s="31"/>
      <c r="M66" s="31"/>
    </row>
    <row r="67" spans="1:13" s="5" customFormat="1" ht="57" x14ac:dyDescent="0.2">
      <c r="A67" s="34" t="s">
        <v>82</v>
      </c>
      <c r="B67" s="35" t="s">
        <v>126</v>
      </c>
      <c r="C67" s="36" t="s">
        <v>86</v>
      </c>
      <c r="D67" s="34">
        <f>SUM(D68:D71)</f>
        <v>432</v>
      </c>
      <c r="E67" s="34">
        <f t="shared" ref="E67:M67" si="24">SUM(E68:E71)</f>
        <v>60</v>
      </c>
      <c r="F67" s="34">
        <f t="shared" si="6"/>
        <v>372</v>
      </c>
      <c r="G67" s="34">
        <f t="shared" si="24"/>
        <v>60</v>
      </c>
      <c r="H67" s="34">
        <f t="shared" si="24"/>
        <v>0</v>
      </c>
      <c r="I67" s="34">
        <f t="shared" si="24"/>
        <v>0</v>
      </c>
      <c r="J67" s="34">
        <f t="shared" si="24"/>
        <v>0</v>
      </c>
      <c r="K67" s="34">
        <f t="shared" si="24"/>
        <v>0</v>
      </c>
      <c r="L67" s="34">
        <f t="shared" si="24"/>
        <v>174</v>
      </c>
      <c r="M67" s="34">
        <f t="shared" si="24"/>
        <v>198</v>
      </c>
    </row>
    <row r="68" spans="1:13" s="5" customFormat="1" ht="46.5" customHeight="1" x14ac:dyDescent="0.2">
      <c r="A68" s="31" t="s">
        <v>85</v>
      </c>
      <c r="B68" s="32" t="s">
        <v>127</v>
      </c>
      <c r="C68" s="24" t="s">
        <v>151</v>
      </c>
      <c r="D68" s="15">
        <f>SUM(E68:F68)</f>
        <v>90</v>
      </c>
      <c r="E68" s="15">
        <v>30</v>
      </c>
      <c r="F68" s="15">
        <f t="shared" si="6"/>
        <v>60</v>
      </c>
      <c r="G68" s="15">
        <v>30</v>
      </c>
      <c r="H68" s="15"/>
      <c r="I68" s="31"/>
      <c r="J68" s="31"/>
      <c r="K68" s="31"/>
      <c r="L68" s="31">
        <v>60</v>
      </c>
      <c r="M68" s="31"/>
    </row>
    <row r="69" spans="1:13" s="5" customFormat="1" ht="45" x14ac:dyDescent="0.2">
      <c r="A69" s="31" t="s">
        <v>112</v>
      </c>
      <c r="B69" s="32" t="s">
        <v>128</v>
      </c>
      <c r="C69" s="24" t="s">
        <v>151</v>
      </c>
      <c r="D69" s="15">
        <f t="shared" ref="D69:D70" si="25">SUM(E69:F69)</f>
        <v>90</v>
      </c>
      <c r="E69" s="15">
        <v>30</v>
      </c>
      <c r="F69" s="15">
        <f t="shared" si="6"/>
        <v>60</v>
      </c>
      <c r="G69" s="15">
        <v>30</v>
      </c>
      <c r="H69" s="15"/>
      <c r="I69" s="31"/>
      <c r="J69" s="31"/>
      <c r="K69" s="31"/>
      <c r="L69" s="31">
        <v>60</v>
      </c>
      <c r="M69" s="31"/>
    </row>
    <row r="70" spans="1:13" s="5" customFormat="1" x14ac:dyDescent="0.2">
      <c r="A70" s="31" t="s">
        <v>83</v>
      </c>
      <c r="B70" s="32" t="s">
        <v>38</v>
      </c>
      <c r="C70" s="24" t="s">
        <v>152</v>
      </c>
      <c r="D70" s="15">
        <f t="shared" si="25"/>
        <v>72</v>
      </c>
      <c r="E70" s="15"/>
      <c r="F70" s="15">
        <f t="shared" si="6"/>
        <v>72</v>
      </c>
      <c r="G70" s="15"/>
      <c r="H70" s="15"/>
      <c r="I70" s="31"/>
      <c r="J70" s="31"/>
      <c r="K70" s="31"/>
      <c r="L70" s="31">
        <v>54</v>
      </c>
      <c r="M70" s="31">
        <v>18</v>
      </c>
    </row>
    <row r="71" spans="1:13" s="5" customFormat="1" x14ac:dyDescent="0.2">
      <c r="A71" s="31" t="s">
        <v>84</v>
      </c>
      <c r="B71" s="32" t="s">
        <v>39</v>
      </c>
      <c r="C71" s="24" t="s">
        <v>151</v>
      </c>
      <c r="D71" s="15">
        <f t="shared" ref="D71" si="26">SUM(E71:F71)</f>
        <v>180</v>
      </c>
      <c r="E71" s="15"/>
      <c r="F71" s="15">
        <f t="shared" si="6"/>
        <v>180</v>
      </c>
      <c r="G71" s="15"/>
      <c r="H71" s="15"/>
      <c r="I71" s="31"/>
      <c r="J71" s="31"/>
      <c r="K71" s="31"/>
      <c r="L71" s="31"/>
      <c r="M71" s="31">
        <v>180</v>
      </c>
    </row>
    <row r="72" spans="1:13" s="5" customFormat="1" ht="42.75" x14ac:dyDescent="0.2">
      <c r="A72" s="34" t="s">
        <v>129</v>
      </c>
      <c r="B72" s="35" t="s">
        <v>130</v>
      </c>
      <c r="C72" s="70" t="s">
        <v>86</v>
      </c>
      <c r="D72" s="34">
        <f>SUM(D73:D75)</f>
        <v>357</v>
      </c>
      <c r="E72" s="34">
        <f t="shared" ref="E72:M72" si="27">SUM(E73:E75)</f>
        <v>47</v>
      </c>
      <c r="F72" s="34">
        <f t="shared" si="6"/>
        <v>310</v>
      </c>
      <c r="G72" s="34">
        <f t="shared" si="27"/>
        <v>35</v>
      </c>
      <c r="H72" s="34">
        <f t="shared" si="27"/>
        <v>0</v>
      </c>
      <c r="I72" s="34">
        <f t="shared" si="27"/>
        <v>0</v>
      </c>
      <c r="J72" s="34">
        <f t="shared" si="27"/>
        <v>0</v>
      </c>
      <c r="K72" s="34">
        <f t="shared" si="27"/>
        <v>70</v>
      </c>
      <c r="L72" s="34">
        <f t="shared" si="27"/>
        <v>132</v>
      </c>
      <c r="M72" s="34">
        <f t="shared" si="27"/>
        <v>108</v>
      </c>
    </row>
    <row r="73" spans="1:13" s="5" customFormat="1" ht="49.5" customHeight="1" x14ac:dyDescent="0.2">
      <c r="A73" s="31" t="s">
        <v>131</v>
      </c>
      <c r="B73" s="32" t="s">
        <v>156</v>
      </c>
      <c r="C73" s="63" t="s">
        <v>75</v>
      </c>
      <c r="D73" s="31">
        <f>SUM(E73:F73)</f>
        <v>141</v>
      </c>
      <c r="E73" s="31">
        <v>47</v>
      </c>
      <c r="F73" s="15">
        <f t="shared" si="6"/>
        <v>94</v>
      </c>
      <c r="G73" s="31">
        <v>35</v>
      </c>
      <c r="H73" s="31"/>
      <c r="I73" s="31"/>
      <c r="J73" s="31"/>
      <c r="K73" s="31">
        <v>34</v>
      </c>
      <c r="L73" s="31">
        <v>60</v>
      </c>
      <c r="M73" s="31"/>
    </row>
    <row r="74" spans="1:13" s="5" customFormat="1" x14ac:dyDescent="0.2">
      <c r="A74" s="31" t="s">
        <v>132</v>
      </c>
      <c r="B74" s="32" t="s">
        <v>38</v>
      </c>
      <c r="C74" s="24" t="s">
        <v>75</v>
      </c>
      <c r="D74" s="31">
        <f t="shared" ref="D74:D75" si="28">SUM(E74:F74)</f>
        <v>108</v>
      </c>
      <c r="E74" s="15"/>
      <c r="F74" s="15">
        <f t="shared" si="6"/>
        <v>108</v>
      </c>
      <c r="G74" s="15"/>
      <c r="H74" s="31"/>
      <c r="I74" s="31"/>
      <c r="J74" s="31"/>
      <c r="K74" s="31">
        <v>36</v>
      </c>
      <c r="L74" s="31">
        <v>72</v>
      </c>
      <c r="M74" s="31"/>
    </row>
    <row r="75" spans="1:13" s="5" customFormat="1" x14ac:dyDescent="0.2">
      <c r="A75" s="31" t="s">
        <v>133</v>
      </c>
      <c r="B75" s="32" t="s">
        <v>39</v>
      </c>
      <c r="C75" s="24" t="s">
        <v>21</v>
      </c>
      <c r="D75" s="31">
        <f t="shared" si="28"/>
        <v>108</v>
      </c>
      <c r="E75" s="15"/>
      <c r="F75" s="15">
        <f t="shared" si="6"/>
        <v>108</v>
      </c>
      <c r="G75" s="15"/>
      <c r="H75" s="31"/>
      <c r="I75" s="31"/>
      <c r="J75" s="31"/>
      <c r="K75" s="31"/>
      <c r="L75" s="31"/>
      <c r="M75" s="31">
        <v>108</v>
      </c>
    </row>
    <row r="76" spans="1:13" s="5" customFormat="1" ht="14.25" x14ac:dyDescent="0.2">
      <c r="A76" s="34" t="s">
        <v>134</v>
      </c>
      <c r="B76" s="35" t="s">
        <v>135</v>
      </c>
      <c r="C76" s="70" t="s">
        <v>86</v>
      </c>
      <c r="D76" s="34">
        <f>SUM(D77:D78)</f>
        <v>324</v>
      </c>
      <c r="E76" s="34">
        <f t="shared" ref="E76:M76" si="29">SUM(E77:E78)</f>
        <v>72</v>
      </c>
      <c r="F76" s="34">
        <f t="shared" si="6"/>
        <v>252</v>
      </c>
      <c r="G76" s="34">
        <f t="shared" si="29"/>
        <v>83</v>
      </c>
      <c r="H76" s="34">
        <f t="shared" si="29"/>
        <v>0</v>
      </c>
      <c r="I76" s="34">
        <f t="shared" si="29"/>
        <v>0</v>
      </c>
      <c r="J76" s="34">
        <f t="shared" si="29"/>
        <v>34</v>
      </c>
      <c r="K76" s="34">
        <f t="shared" si="29"/>
        <v>60</v>
      </c>
      <c r="L76" s="34">
        <f t="shared" si="29"/>
        <v>122</v>
      </c>
      <c r="M76" s="34">
        <f t="shared" si="29"/>
        <v>36</v>
      </c>
    </row>
    <row r="77" spans="1:13" s="5" customFormat="1" ht="30" x14ac:dyDescent="0.2">
      <c r="A77" s="31" t="s">
        <v>136</v>
      </c>
      <c r="B77" s="32" t="s">
        <v>137</v>
      </c>
      <c r="C77" s="24" t="s">
        <v>80</v>
      </c>
      <c r="D77" s="15">
        <f>SUM(E77:F77)</f>
        <v>216</v>
      </c>
      <c r="E77" s="15">
        <v>72</v>
      </c>
      <c r="F77" s="15">
        <f t="shared" si="6"/>
        <v>144</v>
      </c>
      <c r="G77" s="31">
        <v>83</v>
      </c>
      <c r="H77" s="31"/>
      <c r="I77" s="31"/>
      <c r="J77" s="31">
        <v>34</v>
      </c>
      <c r="K77" s="31">
        <v>60</v>
      </c>
      <c r="L77" s="31">
        <v>50</v>
      </c>
      <c r="M77" s="31"/>
    </row>
    <row r="78" spans="1:13" s="5" customFormat="1" x14ac:dyDescent="0.2">
      <c r="A78" s="31" t="s">
        <v>138</v>
      </c>
      <c r="B78" s="32" t="s">
        <v>38</v>
      </c>
      <c r="C78" s="24" t="s">
        <v>75</v>
      </c>
      <c r="D78" s="15">
        <f>SUM(E78:F78)</f>
        <v>108</v>
      </c>
      <c r="E78" s="15"/>
      <c r="F78" s="15">
        <f t="shared" si="6"/>
        <v>108</v>
      </c>
      <c r="G78" s="15"/>
      <c r="H78" s="31"/>
      <c r="I78" s="31"/>
      <c r="J78" s="31"/>
      <c r="K78" s="31"/>
      <c r="L78" s="31">
        <v>72</v>
      </c>
      <c r="M78" s="31">
        <v>36</v>
      </c>
    </row>
    <row r="79" spans="1:13" s="5" customFormat="1" ht="14.25" x14ac:dyDescent="0.2">
      <c r="A79" s="64" t="s">
        <v>113</v>
      </c>
      <c r="B79" s="65" t="s">
        <v>24</v>
      </c>
      <c r="C79" s="66" t="s">
        <v>79</v>
      </c>
      <c r="D79" s="64">
        <f>SUM(E79:F79)</f>
        <v>108</v>
      </c>
      <c r="E79" s="64">
        <v>54</v>
      </c>
      <c r="F79" s="64">
        <f t="shared" si="6"/>
        <v>54</v>
      </c>
      <c r="G79" s="64">
        <v>52</v>
      </c>
      <c r="H79" s="64"/>
      <c r="I79" s="64"/>
      <c r="J79" s="64"/>
      <c r="K79" s="64">
        <v>34</v>
      </c>
      <c r="L79" s="64">
        <v>20</v>
      </c>
      <c r="M79" s="64"/>
    </row>
    <row r="80" spans="1:13" s="8" customFormat="1" ht="28.5" x14ac:dyDescent="0.2">
      <c r="A80" s="39"/>
      <c r="B80" s="40" t="s">
        <v>42</v>
      </c>
      <c r="C80" s="41" t="s">
        <v>189</v>
      </c>
      <c r="D80" s="39">
        <f t="shared" ref="D80:M80" si="30">D26+D49+D57+D79</f>
        <v>5688</v>
      </c>
      <c r="E80" s="39">
        <f t="shared" si="30"/>
        <v>1512</v>
      </c>
      <c r="F80" s="39">
        <f t="shared" si="30"/>
        <v>4176</v>
      </c>
      <c r="G80" s="39">
        <f t="shared" si="30"/>
        <v>1318</v>
      </c>
      <c r="H80" s="39">
        <f t="shared" si="30"/>
        <v>612</v>
      </c>
      <c r="I80" s="39">
        <f t="shared" si="30"/>
        <v>828</v>
      </c>
      <c r="J80" s="39">
        <f t="shared" si="30"/>
        <v>612</v>
      </c>
      <c r="K80" s="39">
        <f t="shared" si="30"/>
        <v>792</v>
      </c>
      <c r="L80" s="39">
        <f t="shared" si="30"/>
        <v>612</v>
      </c>
      <c r="M80" s="39">
        <f t="shared" si="30"/>
        <v>720</v>
      </c>
    </row>
    <row r="81" spans="1:18" s="5" customFormat="1" ht="14.25" x14ac:dyDescent="0.2">
      <c r="A81" s="27" t="s">
        <v>46</v>
      </c>
      <c r="B81" s="37" t="s">
        <v>76</v>
      </c>
      <c r="C81" s="38"/>
      <c r="D81" s="27"/>
      <c r="E81" s="27"/>
      <c r="F81" s="27"/>
      <c r="G81" s="27"/>
      <c r="H81" s="27"/>
      <c r="I81" s="27"/>
      <c r="J81" s="27"/>
      <c r="K81" s="27"/>
      <c r="L81" s="27"/>
      <c r="M81" s="68" t="s">
        <v>139</v>
      </c>
    </row>
    <row r="82" spans="1:18" s="5" customFormat="1" ht="22.5" customHeight="1" x14ac:dyDescent="0.2">
      <c r="A82" s="94" t="s">
        <v>77</v>
      </c>
      <c r="B82" s="95"/>
      <c r="C82" s="95"/>
      <c r="D82" s="95"/>
      <c r="E82" s="96"/>
      <c r="F82" s="92" t="s">
        <v>42</v>
      </c>
      <c r="G82" s="58" t="s">
        <v>44</v>
      </c>
      <c r="H82" s="17">
        <v>612</v>
      </c>
      <c r="I82" s="17">
        <v>828</v>
      </c>
      <c r="J82" s="17">
        <v>612</v>
      </c>
      <c r="K82" s="17">
        <v>612</v>
      </c>
      <c r="L82" s="17">
        <v>360</v>
      </c>
      <c r="M82" s="17">
        <v>0</v>
      </c>
      <c r="N82" s="43"/>
    </row>
    <row r="83" spans="1:18" s="5" customFormat="1" ht="22.5" customHeight="1" x14ac:dyDescent="0.2">
      <c r="A83" s="105" t="s">
        <v>76</v>
      </c>
      <c r="B83" s="106"/>
      <c r="C83" s="106"/>
      <c r="D83" s="106"/>
      <c r="E83" s="107"/>
      <c r="F83" s="93"/>
      <c r="G83" s="58" t="s">
        <v>45</v>
      </c>
      <c r="H83" s="15">
        <v>0</v>
      </c>
      <c r="I83" s="15">
        <v>0</v>
      </c>
      <c r="J83" s="15">
        <v>0</v>
      </c>
      <c r="K83" s="15">
        <v>108</v>
      </c>
      <c r="L83" s="15">
        <v>252</v>
      </c>
      <c r="M83" s="15">
        <v>216</v>
      </c>
      <c r="N83" s="43"/>
    </row>
    <row r="84" spans="1:18" s="5" customFormat="1" ht="22.5" customHeight="1" x14ac:dyDescent="0.2">
      <c r="A84" s="78" t="s">
        <v>114</v>
      </c>
      <c r="B84" s="79"/>
      <c r="C84" s="79"/>
      <c r="D84" s="79"/>
      <c r="E84" s="80"/>
      <c r="F84" s="93"/>
      <c r="G84" s="58" t="s">
        <v>116</v>
      </c>
      <c r="H84" s="15">
        <v>0</v>
      </c>
      <c r="I84" s="15">
        <v>0</v>
      </c>
      <c r="J84" s="15">
        <v>0</v>
      </c>
      <c r="K84" s="15">
        <v>72</v>
      </c>
      <c r="L84" s="15">
        <v>0</v>
      </c>
      <c r="M84" s="15">
        <v>504</v>
      </c>
      <c r="N84" s="43"/>
    </row>
    <row r="85" spans="1:18" s="5" customFormat="1" ht="36" customHeight="1" x14ac:dyDescent="0.2">
      <c r="A85" s="78" t="s">
        <v>115</v>
      </c>
      <c r="B85" s="79"/>
      <c r="C85" s="79"/>
      <c r="D85" s="79"/>
      <c r="E85" s="80"/>
      <c r="F85" s="93"/>
      <c r="G85" s="58" t="s">
        <v>99</v>
      </c>
      <c r="H85" s="26">
        <v>0</v>
      </c>
      <c r="I85" s="26">
        <v>1</v>
      </c>
      <c r="J85" s="26">
        <v>0</v>
      </c>
      <c r="K85" s="26">
        <v>5</v>
      </c>
      <c r="L85" s="26">
        <v>0</v>
      </c>
      <c r="M85" s="26">
        <v>4</v>
      </c>
      <c r="N85" s="43"/>
    </row>
    <row r="86" spans="1:18" s="5" customFormat="1" ht="27" customHeight="1" x14ac:dyDescent="0.2">
      <c r="A86" s="81" t="s">
        <v>181</v>
      </c>
      <c r="B86" s="82"/>
      <c r="C86" s="82"/>
      <c r="D86" s="82"/>
      <c r="E86" s="83"/>
      <c r="F86" s="93"/>
      <c r="G86" s="58" t="s">
        <v>175</v>
      </c>
      <c r="H86" s="26">
        <v>3</v>
      </c>
      <c r="I86" s="26">
        <v>5</v>
      </c>
      <c r="J86" s="26">
        <v>2</v>
      </c>
      <c r="K86" s="26">
        <v>9</v>
      </c>
      <c r="L86" s="26">
        <v>7</v>
      </c>
      <c r="M86" s="26">
        <v>4</v>
      </c>
      <c r="N86" s="43"/>
    </row>
    <row r="87" spans="1:18" s="5" customFormat="1" ht="15" customHeight="1" x14ac:dyDescent="0.2">
      <c r="A87" s="78"/>
      <c r="B87" s="79"/>
      <c r="C87" s="79"/>
      <c r="D87" s="79"/>
      <c r="E87" s="80"/>
      <c r="F87" s="93"/>
      <c r="G87" s="60" t="s">
        <v>174</v>
      </c>
      <c r="H87" s="61">
        <v>1</v>
      </c>
      <c r="I87" s="61">
        <v>1</v>
      </c>
      <c r="J87" s="61">
        <v>0</v>
      </c>
      <c r="K87" s="61">
        <v>1</v>
      </c>
      <c r="L87" s="61">
        <v>0</v>
      </c>
      <c r="M87" s="61">
        <v>0</v>
      </c>
      <c r="N87" s="43"/>
    </row>
    <row r="88" spans="1:18" s="5" customFormat="1" ht="12" x14ac:dyDescent="0.2">
      <c r="A88" s="97" t="s">
        <v>100</v>
      </c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</row>
    <row r="89" spans="1:18" s="5" customFormat="1" ht="12" x14ac:dyDescent="0.2">
      <c r="A89" s="76" t="s">
        <v>172</v>
      </c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</row>
    <row r="90" spans="1:18" s="5" customFormat="1" ht="12" customHeight="1" x14ac:dyDescent="0.25">
      <c r="A90" s="76" t="s">
        <v>173</v>
      </c>
      <c r="B90" s="77"/>
      <c r="C90" s="77"/>
      <c r="D90" s="77"/>
      <c r="E90" s="77"/>
      <c r="F90" s="75"/>
      <c r="G90" s="75"/>
      <c r="H90" s="75"/>
      <c r="I90" s="75"/>
      <c r="J90" s="75"/>
      <c r="K90" s="75"/>
      <c r="L90" s="75"/>
      <c r="M90" s="75"/>
      <c r="N90" s="75"/>
    </row>
    <row r="91" spans="1:18" s="5" customFormat="1" ht="18.75" x14ac:dyDescent="0.2">
      <c r="A91" s="55"/>
      <c r="B91" s="56"/>
      <c r="C91" s="53"/>
      <c r="D91" s="53"/>
      <c r="E91" s="53"/>
      <c r="F91" s="50"/>
      <c r="G91" s="51"/>
      <c r="H91" s="101"/>
      <c r="I91" s="101"/>
      <c r="J91" s="101"/>
      <c r="K91" s="101"/>
      <c r="L91" s="101"/>
      <c r="M91" s="101"/>
      <c r="N91" s="43"/>
    </row>
    <row r="92" spans="1:18" s="5" customFormat="1" x14ac:dyDescent="0.2">
      <c r="A92" s="44"/>
      <c r="B92" s="44"/>
      <c r="C92" s="44"/>
      <c r="D92" s="44"/>
      <c r="E92" s="44"/>
      <c r="F92" s="50"/>
      <c r="G92" s="51"/>
      <c r="H92" s="52"/>
      <c r="I92" s="52"/>
      <c r="J92" s="52"/>
      <c r="K92" s="52"/>
      <c r="L92" s="52"/>
      <c r="M92" s="52"/>
      <c r="N92" s="43"/>
    </row>
    <row r="93" spans="1:18" s="5" customFormat="1" x14ac:dyDescent="0.25">
      <c r="B93"/>
      <c r="C93" s="12"/>
      <c r="D93"/>
      <c r="E93"/>
      <c r="F93"/>
      <c r="G93"/>
      <c r="H93"/>
      <c r="I93"/>
      <c r="J93"/>
      <c r="K93"/>
      <c r="L93"/>
      <c r="M93"/>
    </row>
    <row r="94" spans="1:18" s="8" customFormat="1" ht="16.5" customHeight="1" x14ac:dyDescent="0.25">
      <c r="A94" s="5"/>
      <c r="B94"/>
      <c r="C94" s="12"/>
      <c r="D94"/>
      <c r="E94"/>
      <c r="F94"/>
      <c r="G94"/>
      <c r="H94"/>
      <c r="I94"/>
      <c r="J94"/>
      <c r="K94"/>
      <c r="L94"/>
      <c r="M94"/>
      <c r="N94" s="42"/>
    </row>
    <row r="95" spans="1:18" s="8" customFormat="1" ht="18.75" customHeight="1" x14ac:dyDescent="0.25">
      <c r="A95" s="5"/>
      <c r="B95"/>
      <c r="C95" s="12"/>
      <c r="D95"/>
      <c r="E95"/>
      <c r="F95"/>
      <c r="G95"/>
      <c r="H95"/>
      <c r="I95"/>
      <c r="J95"/>
      <c r="K95"/>
      <c r="L95"/>
      <c r="M95"/>
      <c r="N95" s="42"/>
      <c r="Q95" s="13"/>
      <c r="R95" s="13"/>
    </row>
    <row r="96" spans="1:18" s="8" customFormat="1" ht="21.75" customHeight="1" x14ac:dyDescent="0.25">
      <c r="A96" s="5"/>
      <c r="B96"/>
      <c r="C96" s="12"/>
      <c r="D96"/>
      <c r="E96"/>
      <c r="F96"/>
      <c r="G96"/>
      <c r="H96"/>
      <c r="I96"/>
      <c r="J96"/>
      <c r="K96"/>
      <c r="L96"/>
      <c r="M96"/>
      <c r="N96" s="42"/>
      <c r="Q96" s="13"/>
      <c r="R96" s="13"/>
    </row>
    <row r="97" spans="2:14" s="5" customFormat="1" ht="24.75" customHeight="1" x14ac:dyDescent="0.25">
      <c r="B97"/>
      <c r="C97" s="12"/>
      <c r="D97"/>
      <c r="E97"/>
      <c r="F97"/>
      <c r="G97"/>
      <c r="H97"/>
      <c r="I97"/>
      <c r="J97"/>
      <c r="K97"/>
      <c r="L97"/>
      <c r="M97"/>
      <c r="N97" s="42"/>
    </row>
    <row r="98" spans="2:14" s="5" customFormat="1" ht="21" customHeight="1" x14ac:dyDescent="0.25">
      <c r="B98"/>
      <c r="C98" s="12"/>
      <c r="D98"/>
      <c r="E98"/>
      <c r="F98"/>
      <c r="G98"/>
      <c r="H98"/>
      <c r="I98"/>
      <c r="J98"/>
      <c r="K98"/>
      <c r="L98"/>
      <c r="M98"/>
      <c r="N98" s="42"/>
    </row>
    <row r="99" spans="2:14" s="5" customFormat="1" x14ac:dyDescent="0.25">
      <c r="B99"/>
      <c r="C99" s="12"/>
      <c r="D99"/>
      <c r="E99"/>
      <c r="F99"/>
      <c r="G99"/>
      <c r="H99"/>
      <c r="I99"/>
      <c r="J99"/>
      <c r="K99"/>
      <c r="L99"/>
      <c r="M99"/>
      <c r="N99" s="42"/>
    </row>
    <row r="100" spans="2:14" s="5" customFormat="1" x14ac:dyDescent="0.25">
      <c r="B100"/>
      <c r="C100" s="12"/>
      <c r="D100"/>
      <c r="E100"/>
      <c r="F100"/>
      <c r="G100"/>
      <c r="H100"/>
      <c r="I100"/>
      <c r="J100"/>
      <c r="K100"/>
      <c r="L100"/>
      <c r="M100"/>
      <c r="N100" s="42"/>
    </row>
    <row r="101" spans="2:14" s="5" customFormat="1" x14ac:dyDescent="0.25">
      <c r="B101"/>
      <c r="C101" s="12"/>
      <c r="D101"/>
      <c r="E101"/>
      <c r="F101"/>
      <c r="G101"/>
      <c r="H101"/>
      <c r="I101"/>
      <c r="J101"/>
      <c r="K101"/>
      <c r="L101"/>
      <c r="M101"/>
    </row>
    <row r="102" spans="2:14" ht="17.25" customHeight="1" x14ac:dyDescent="0.25"/>
    <row r="104" spans="2:14" ht="23.25" customHeight="1" x14ac:dyDescent="0.25"/>
    <row r="105" spans="2:14" ht="21.75" customHeight="1" x14ac:dyDescent="0.25"/>
    <row r="106" spans="2:14" ht="42" customHeight="1" x14ac:dyDescent="0.25"/>
  </sheetData>
  <mergeCells count="33">
    <mergeCell ref="H91:M91"/>
    <mergeCell ref="D13:M13"/>
    <mergeCell ref="D14:M14"/>
    <mergeCell ref="D15:M15"/>
    <mergeCell ref="D16:M16"/>
    <mergeCell ref="D17:O17"/>
    <mergeCell ref="A83:E83"/>
    <mergeCell ref="A84:E84"/>
    <mergeCell ref="H19:M21"/>
    <mergeCell ref="D22:D24"/>
    <mergeCell ref="E22:E24"/>
    <mergeCell ref="F22:G22"/>
    <mergeCell ref="H22:I22"/>
    <mergeCell ref="J22:K22"/>
    <mergeCell ref="A1:B1"/>
    <mergeCell ref="A2:B2"/>
    <mergeCell ref="B12:L12"/>
    <mergeCell ref="F89:J89"/>
    <mergeCell ref="K89:N89"/>
    <mergeCell ref="A90:E90"/>
    <mergeCell ref="A85:E85"/>
    <mergeCell ref="A86:E86"/>
    <mergeCell ref="A87:E87"/>
    <mergeCell ref="A19:A24"/>
    <mergeCell ref="D19:G21"/>
    <mergeCell ref="B19:B24"/>
    <mergeCell ref="C19:C24"/>
    <mergeCell ref="F82:F87"/>
    <mergeCell ref="A82:E82"/>
    <mergeCell ref="A88:N88"/>
    <mergeCell ref="A89:E89"/>
    <mergeCell ref="L22:M22"/>
    <mergeCell ref="F23:F24"/>
  </mergeCells>
  <pageMargins left="0.98425196850393704" right="0.19685039370078741" top="0.19685039370078741" bottom="0.19685039370078741" header="0.19685039370078741" footer="0.19685039370078741"/>
  <pageSetup paperSize="9" scale="90" orientation="landscape" r:id="rId1"/>
  <rowBreaks count="1" manualBreakCount="1">
    <brk id="3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workbookViewId="0">
      <selection activeCell="D24" sqref="D24"/>
    </sheetView>
  </sheetViews>
  <sheetFormatPr defaultRowHeight="15" x14ac:dyDescent="0.25"/>
  <cols>
    <col min="1" max="1" width="10.42578125" customWidth="1"/>
    <col min="2" max="2" width="20.42578125" customWidth="1"/>
    <col min="4" max="4" width="14.7109375" customWidth="1"/>
    <col min="5" max="6" width="14.5703125" customWidth="1"/>
    <col min="7" max="7" width="15" customWidth="1"/>
    <col min="8" max="8" width="11.5703125" customWidth="1"/>
    <col min="9" max="9" width="12.28515625" customWidth="1"/>
  </cols>
  <sheetData>
    <row r="1" spans="1:9" ht="15.75" x14ac:dyDescent="0.25">
      <c r="A1" s="9" t="s">
        <v>54</v>
      </c>
    </row>
    <row r="2" spans="1:9" ht="30.75" customHeight="1" x14ac:dyDescent="0.25">
      <c r="A2" s="108" t="s">
        <v>48</v>
      </c>
      <c r="B2" s="108" t="s">
        <v>49</v>
      </c>
      <c r="C2" s="108" t="s">
        <v>38</v>
      </c>
      <c r="D2" s="108" t="s">
        <v>39</v>
      </c>
      <c r="E2" s="108"/>
      <c r="F2" s="108" t="s">
        <v>50</v>
      </c>
      <c r="G2" s="108" t="s">
        <v>43</v>
      </c>
      <c r="H2" s="108" t="s">
        <v>51</v>
      </c>
      <c r="I2" s="108" t="s">
        <v>42</v>
      </c>
    </row>
    <row r="3" spans="1:9" ht="24" x14ac:dyDescent="0.25">
      <c r="A3" s="108"/>
      <c r="B3" s="108"/>
      <c r="C3" s="108"/>
      <c r="D3" s="6" t="s">
        <v>52</v>
      </c>
      <c r="E3" s="6" t="s">
        <v>53</v>
      </c>
      <c r="F3" s="108"/>
      <c r="G3" s="108"/>
      <c r="H3" s="108"/>
      <c r="I3" s="108"/>
    </row>
    <row r="4" spans="1:9" x14ac:dyDescent="0.25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  <c r="I4" s="6">
        <v>9</v>
      </c>
    </row>
    <row r="5" spans="1:9" x14ac:dyDescent="0.25">
      <c r="A5" s="6" t="s">
        <v>7</v>
      </c>
      <c r="B5" s="7">
        <v>39</v>
      </c>
      <c r="C5" s="7"/>
      <c r="D5" s="7"/>
      <c r="E5" s="7"/>
      <c r="F5" s="7">
        <v>2</v>
      </c>
      <c r="G5" s="7"/>
      <c r="H5" s="7">
        <v>11</v>
      </c>
      <c r="I5" s="7">
        <f>SUM(B5:H5)</f>
        <v>52</v>
      </c>
    </row>
    <row r="6" spans="1:9" x14ac:dyDescent="0.25">
      <c r="A6" s="6" t="s">
        <v>8</v>
      </c>
      <c r="B6" s="7">
        <v>39</v>
      </c>
      <c r="C6" s="7"/>
      <c r="D6" s="7"/>
      <c r="E6" s="7"/>
      <c r="F6" s="7">
        <v>2</v>
      </c>
      <c r="G6" s="7"/>
      <c r="H6" s="7">
        <v>11</v>
      </c>
      <c r="I6" s="10">
        <f t="shared" ref="I6:I8" si="0">SUM(B6:H6)</f>
        <v>52</v>
      </c>
    </row>
    <row r="7" spans="1:9" x14ac:dyDescent="0.25">
      <c r="A7" s="6" t="s">
        <v>9</v>
      </c>
      <c r="B7" s="7">
        <v>26</v>
      </c>
      <c r="C7" s="7">
        <v>10</v>
      </c>
      <c r="D7" s="7">
        <v>4</v>
      </c>
      <c r="E7" s="7"/>
      <c r="F7" s="7">
        <v>2</v>
      </c>
      <c r="G7" s="7"/>
      <c r="H7" s="7">
        <v>10</v>
      </c>
      <c r="I7" s="10">
        <f t="shared" si="0"/>
        <v>52</v>
      </c>
    </row>
    <row r="8" spans="1:9" x14ac:dyDescent="0.25">
      <c r="A8" s="6" t="s">
        <v>10</v>
      </c>
      <c r="B8" s="7">
        <v>19</v>
      </c>
      <c r="C8" s="7">
        <v>5</v>
      </c>
      <c r="D8" s="7">
        <v>6</v>
      </c>
      <c r="E8" s="7">
        <v>4</v>
      </c>
      <c r="F8" s="7">
        <v>1</v>
      </c>
      <c r="G8" s="7">
        <v>6</v>
      </c>
      <c r="H8" s="7">
        <v>2</v>
      </c>
      <c r="I8" s="10">
        <f t="shared" si="0"/>
        <v>43</v>
      </c>
    </row>
    <row r="9" spans="1:9" x14ac:dyDescent="0.25">
      <c r="A9" s="6" t="s">
        <v>42</v>
      </c>
      <c r="B9" s="6">
        <f>SUM(B5:B8)</f>
        <v>123</v>
      </c>
      <c r="C9" s="14">
        <f t="shared" ref="C9:I9" si="1">SUM(C5:C8)</f>
        <v>15</v>
      </c>
      <c r="D9" s="14">
        <f t="shared" si="1"/>
        <v>10</v>
      </c>
      <c r="E9" s="14">
        <f t="shared" si="1"/>
        <v>4</v>
      </c>
      <c r="F9" s="14">
        <f t="shared" si="1"/>
        <v>7</v>
      </c>
      <c r="G9" s="14">
        <f t="shared" si="1"/>
        <v>6</v>
      </c>
      <c r="H9" s="14">
        <f t="shared" si="1"/>
        <v>34</v>
      </c>
      <c r="I9" s="14">
        <f t="shared" si="1"/>
        <v>199</v>
      </c>
    </row>
  </sheetData>
  <mergeCells count="8">
    <mergeCell ref="H2:H3"/>
    <mergeCell ref="I2:I3"/>
    <mergeCell ref="A2:A3"/>
    <mergeCell ref="B2:B3"/>
    <mergeCell ref="C2:C3"/>
    <mergeCell ref="D2:E2"/>
    <mergeCell ref="F2:F3"/>
    <mergeCell ref="G2:G3"/>
  </mergeCells>
  <pageMargins left="0.19685039370078741" right="0.19685039370078741" top="0.19685039370078741" bottom="0.19685039370078741" header="0.19685039370078741" footer="0.19685039370078741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учебный план</vt:lpstr>
      <vt:lpstr>сводные данные</vt:lpstr>
      <vt:lpstr>'учебный план'!Область_печати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Пользовательский</cp:lastModifiedBy>
  <cp:lastPrinted>2020-08-20T12:28:01Z</cp:lastPrinted>
  <dcterms:created xsi:type="dcterms:W3CDTF">2015-01-12T08:18:51Z</dcterms:created>
  <dcterms:modified xsi:type="dcterms:W3CDTF">2021-12-17T06:04:49Z</dcterms:modified>
</cp:coreProperties>
</file>