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7400" windowHeight="612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план'!$A$2:$N$104</definedName>
  </definedNames>
  <calcPr calcId="144525"/>
</workbook>
</file>

<file path=xl/calcChain.xml><?xml version="1.0" encoding="utf-8"?>
<calcChain xmlns="http://schemas.openxmlformats.org/spreadsheetml/2006/main">
  <c r="E65" i="1" l="1"/>
  <c r="D87" i="1"/>
  <c r="E87" i="1"/>
  <c r="F87" i="1"/>
  <c r="D51" i="1" l="1"/>
  <c r="E51" i="1"/>
  <c r="F51" i="1"/>
  <c r="G51" i="1"/>
  <c r="I51" i="1"/>
  <c r="J51" i="1"/>
  <c r="K51" i="1"/>
  <c r="L51" i="1"/>
  <c r="M51" i="1"/>
  <c r="N51" i="1"/>
  <c r="H51" i="1"/>
  <c r="E30" i="1"/>
  <c r="G30" i="1"/>
  <c r="K30" i="1"/>
  <c r="L30" i="1"/>
  <c r="M30" i="1"/>
  <c r="N30" i="1"/>
  <c r="H30" i="1"/>
  <c r="H48" i="1"/>
  <c r="I48" i="1"/>
  <c r="J48" i="1"/>
  <c r="K48" i="1"/>
  <c r="L48" i="1"/>
  <c r="M48" i="1"/>
  <c r="N48" i="1"/>
  <c r="D48" i="1"/>
  <c r="E48" i="1"/>
  <c r="F48" i="1"/>
  <c r="G48" i="1"/>
  <c r="E31" i="1"/>
  <c r="G31" i="1"/>
  <c r="I31" i="1"/>
  <c r="J31" i="1"/>
  <c r="K31" i="1"/>
  <c r="L31" i="1"/>
  <c r="M31" i="1"/>
  <c r="N31" i="1"/>
  <c r="H31" i="1"/>
  <c r="E43" i="1"/>
  <c r="G43" i="1"/>
  <c r="I43" i="1"/>
  <c r="J43" i="1"/>
  <c r="K43" i="1"/>
  <c r="L43" i="1"/>
  <c r="M43" i="1"/>
  <c r="N43" i="1"/>
  <c r="H43" i="1"/>
  <c r="I30" i="1" l="1"/>
  <c r="I91" i="1" s="1"/>
  <c r="J30" i="1"/>
  <c r="F34" i="1"/>
  <c r="D34" i="1" l="1"/>
  <c r="F42" i="1" l="1"/>
  <c r="D42" i="1" l="1"/>
  <c r="F89" i="1"/>
  <c r="D89" i="1" s="1"/>
  <c r="F90" i="1"/>
  <c r="D90" i="1" s="1"/>
  <c r="F88" i="1"/>
  <c r="D88" i="1" s="1"/>
  <c r="F81" i="1"/>
  <c r="D81" i="1" s="1"/>
  <c r="F82" i="1"/>
  <c r="D82" i="1" s="1"/>
  <c r="F83" i="1"/>
  <c r="D83" i="1" s="1"/>
  <c r="F84" i="1"/>
  <c r="D84" i="1" s="1"/>
  <c r="F85" i="1"/>
  <c r="D85" i="1" s="1"/>
  <c r="F80" i="1"/>
  <c r="D80" i="1" s="1"/>
  <c r="F75" i="1"/>
  <c r="D75" i="1" s="1"/>
  <c r="F76" i="1"/>
  <c r="D76" i="1" s="1"/>
  <c r="F77" i="1"/>
  <c r="D77" i="1" s="1"/>
  <c r="F78" i="1"/>
  <c r="D78" i="1" s="1"/>
  <c r="F74" i="1"/>
  <c r="D74" i="1" s="1"/>
  <c r="F64" i="1"/>
  <c r="D64" i="1" s="1"/>
  <c r="F65" i="1"/>
  <c r="D65" i="1" s="1"/>
  <c r="F66" i="1"/>
  <c r="D66" i="1" s="1"/>
  <c r="F67" i="1"/>
  <c r="D67" i="1" s="1"/>
  <c r="F68" i="1"/>
  <c r="D68" i="1" s="1"/>
  <c r="F69" i="1"/>
  <c r="D69" i="1" s="1"/>
  <c r="F70" i="1"/>
  <c r="D70" i="1" s="1"/>
  <c r="F71" i="1"/>
  <c r="D71" i="1" s="1"/>
  <c r="F63" i="1"/>
  <c r="D63" i="1" s="1"/>
  <c r="F59" i="1"/>
  <c r="D59" i="1" s="1"/>
  <c r="F60" i="1"/>
  <c r="D60" i="1" s="1"/>
  <c r="F58" i="1"/>
  <c r="D58" i="1" s="1"/>
  <c r="F53" i="1"/>
  <c r="D53" i="1" s="1"/>
  <c r="F54" i="1"/>
  <c r="D54" i="1" s="1"/>
  <c r="F55" i="1"/>
  <c r="D55" i="1" s="1"/>
  <c r="F56" i="1"/>
  <c r="D56" i="1" s="1"/>
  <c r="F52" i="1"/>
  <c r="D52" i="1" s="1"/>
  <c r="F45" i="1"/>
  <c r="D45" i="1" s="1"/>
  <c r="F46" i="1"/>
  <c r="D46" i="1" s="1"/>
  <c r="F47" i="1"/>
  <c r="F44" i="1"/>
  <c r="F35" i="1"/>
  <c r="F36" i="1"/>
  <c r="F31" i="1" s="1"/>
  <c r="F37" i="1"/>
  <c r="D37" i="1" s="1"/>
  <c r="F38" i="1"/>
  <c r="D38" i="1" s="1"/>
  <c r="F39" i="1"/>
  <c r="D39" i="1" s="1"/>
  <c r="F40" i="1"/>
  <c r="D40" i="1" s="1"/>
  <c r="F41" i="1"/>
  <c r="D41" i="1" s="1"/>
  <c r="F49" i="1"/>
  <c r="D47" i="1" l="1"/>
  <c r="D43" i="1" s="1"/>
  <c r="F43" i="1"/>
  <c r="F30" i="1" s="1"/>
  <c r="D49" i="1"/>
  <c r="D44" i="1"/>
  <c r="D36" i="1"/>
  <c r="D31" i="1" s="1"/>
  <c r="D35" i="1"/>
  <c r="D30" i="1" l="1"/>
  <c r="D79" i="1"/>
  <c r="D73" i="1"/>
  <c r="E62" i="1"/>
  <c r="D62" i="1"/>
  <c r="D57" i="1"/>
  <c r="E57" i="1"/>
  <c r="F57" i="1"/>
  <c r="G57" i="1"/>
  <c r="H57" i="1"/>
  <c r="I57" i="1"/>
  <c r="J57" i="1"/>
  <c r="K57" i="1"/>
  <c r="L57" i="1"/>
  <c r="M57" i="1"/>
  <c r="N57" i="1"/>
  <c r="J96" i="1" l="1"/>
  <c r="K96" i="1"/>
  <c r="M96" i="1"/>
  <c r="N96" i="1"/>
  <c r="I96" i="1"/>
  <c r="J95" i="1"/>
  <c r="K95" i="1"/>
  <c r="L95" i="1"/>
  <c r="I95" i="1"/>
  <c r="F79" i="1"/>
  <c r="F73" i="1"/>
  <c r="E86" i="1"/>
  <c r="G86" i="1"/>
  <c r="H86" i="1"/>
  <c r="I86" i="1"/>
  <c r="J86" i="1"/>
  <c r="K86" i="1"/>
  <c r="L86" i="1"/>
  <c r="N86" i="1"/>
  <c r="M86" i="1"/>
  <c r="E79" i="1"/>
  <c r="G79" i="1"/>
  <c r="H79" i="1"/>
  <c r="I79" i="1"/>
  <c r="J79" i="1"/>
  <c r="K79" i="1"/>
  <c r="L79" i="1"/>
  <c r="M79" i="1"/>
  <c r="N79" i="1"/>
  <c r="E73" i="1"/>
  <c r="G73" i="1"/>
  <c r="H73" i="1"/>
  <c r="I73" i="1"/>
  <c r="J73" i="1"/>
  <c r="K73" i="1"/>
  <c r="L73" i="1"/>
  <c r="M73" i="1"/>
  <c r="N73" i="1"/>
  <c r="N62" i="1"/>
  <c r="F62" i="1"/>
  <c r="G62" i="1"/>
  <c r="H62" i="1"/>
  <c r="I62" i="1"/>
  <c r="J62" i="1"/>
  <c r="K62" i="1"/>
  <c r="L62" i="1"/>
  <c r="M62" i="1"/>
  <c r="E72" i="1" l="1"/>
  <c r="E61" i="1" s="1"/>
  <c r="M72" i="1"/>
  <c r="M61" i="1" s="1"/>
  <c r="M94" i="1"/>
  <c r="H72" i="1"/>
  <c r="H61" i="1" s="1"/>
  <c r="K72" i="1"/>
  <c r="K61" i="1" s="1"/>
  <c r="G72" i="1"/>
  <c r="G61" i="1" s="1"/>
  <c r="I72" i="1"/>
  <c r="L72" i="1"/>
  <c r="L61" i="1" s="1"/>
  <c r="N72" i="1"/>
  <c r="N61" i="1" s="1"/>
  <c r="J72" i="1"/>
  <c r="J61" i="1" s="1"/>
  <c r="N94" i="1"/>
  <c r="K94" i="1"/>
  <c r="I6" i="2"/>
  <c r="I7" i="2"/>
  <c r="I5" i="2"/>
  <c r="C8" i="2"/>
  <c r="D8" i="2"/>
  <c r="E8" i="2"/>
  <c r="F8" i="2"/>
  <c r="G8" i="2"/>
  <c r="H8" i="2"/>
  <c r="B8" i="2"/>
  <c r="I61" i="1" l="1"/>
  <c r="L91" i="1"/>
  <c r="K91" i="1"/>
  <c r="M91" i="1"/>
  <c r="N91" i="1"/>
  <c r="I8" i="2"/>
  <c r="F86" i="1"/>
  <c r="F72" i="1" s="1"/>
  <c r="F61" i="1" s="1"/>
  <c r="D86" i="1"/>
  <c r="D72" i="1" s="1"/>
  <c r="D61" i="1" s="1"/>
  <c r="J94" i="1"/>
  <c r="J91" i="1" l="1"/>
  <c r="I94" i="1"/>
  <c r="E91" i="1"/>
  <c r="D91" i="1"/>
  <c r="F91" i="1"/>
  <c r="G91" i="1"/>
  <c r="H91" i="1"/>
</calcChain>
</file>

<file path=xl/sharedStrings.xml><?xml version="1.0" encoding="utf-8"?>
<sst xmlns="http://schemas.openxmlformats.org/spreadsheetml/2006/main" count="264" uniqueCount="214">
  <si>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</si>
  <si>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</si>
  <si>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</si>
  <si>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</si>
  <si>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</si>
  <si>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</si>
  <si>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</si>
  <si>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</si>
  <si>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</si>
  <si>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</si>
  <si>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</si>
  <si>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</si>
  <si>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</si>
  <si>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</si>
  <si>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</si>
  <si>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</si>
  <si>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</si>
  <si>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</si>
  <si>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</si>
  <si>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</si>
  <si>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</si>
  <si>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</si>
  <si>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</si>
  <si>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</si>
  <si>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</si>
  <si>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</si>
  <si>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</si>
  <si>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</si>
  <si>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</si>
  <si>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</si>
  <si>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</si>
  <si>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</si>
  <si>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</si>
  <si>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</si>
  <si>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</si>
  <si>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</si>
  <si>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</si>
  <si>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</si>
  <si>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</si>
  <si>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Правовое обеспечение профессиональной деятельности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</si>
  <si>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</si>
  <si>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</si>
  <si>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</si>
  <si>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</si>
  <si>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</si>
  <si>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</si>
  <si>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</si>
  <si>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МДК.01.02</t>
  </si>
  <si>
    <t>Учебная практика</t>
  </si>
  <si>
    <t>Производственная практика</t>
  </si>
  <si>
    <t>ПМ.02</t>
  </si>
  <si>
    <t>МДК.02.01</t>
  </si>
  <si>
    <t>МДК.02.02</t>
  </si>
  <si>
    <t>ПМ.03</t>
  </si>
  <si>
    <t>МДК.03.01</t>
  </si>
  <si>
    <t>Всего</t>
  </si>
  <si>
    <t>6 нед.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</si>
  <si>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</si>
  <si>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</si>
  <si>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</si>
  <si>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</si>
  <si>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</si>
  <si>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</si>
  <si>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</si>
  <si>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</si>
  <si>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</si>
  <si>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</si>
  <si>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</si>
  <si>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</si>
  <si>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</si>
  <si>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</si>
  <si>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ЕН.03</t>
  </si>
  <si>
    <t>ОП.07</t>
  </si>
  <si>
    <t>ОП.08</t>
  </si>
  <si>
    <t>ОП.09</t>
  </si>
  <si>
    <t>16 нед.  16/0/0</t>
  </si>
  <si>
    <t>Математика</t>
  </si>
  <si>
    <t>География</t>
  </si>
  <si>
    <t>Естествознание</t>
  </si>
  <si>
    <t>ОГСЭ.00</t>
  </si>
  <si>
    <t>ОГСЭ.05</t>
  </si>
  <si>
    <t xml:space="preserve">Математический и общий естественнонаучный цикл </t>
  </si>
  <si>
    <t>Информатика</t>
  </si>
  <si>
    <t>Экологические основы природопользования</t>
  </si>
  <si>
    <t xml:space="preserve">Профессиональный цикл </t>
  </si>
  <si>
    <t xml:space="preserve">Общепрофессиональные дисциплины </t>
  </si>
  <si>
    <t>Экономическая теория</t>
  </si>
  <si>
    <t>Экономика организации</t>
  </si>
  <si>
    <t>Государственная и муниципальная служба</t>
  </si>
  <si>
    <t>Иностранный язык (профессиональный)</t>
  </si>
  <si>
    <t>Профессиональная этика и психология делового общения</t>
  </si>
  <si>
    <t>Управление персоналом</t>
  </si>
  <si>
    <t>Организация документационного обеспечения управления и функционирования организации</t>
  </si>
  <si>
    <t>Документационное обеспечение управления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</si>
  <si>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</si>
  <si>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</si>
  <si>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</si>
  <si>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ПП.01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</si>
  <si>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</si>
  <si>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архивного дела</t>
  </si>
  <si>
    <t>Государственные, муниципальные архивы и архивы организаций</t>
  </si>
  <si>
    <t>МДК.02.03</t>
  </si>
  <si>
    <t>Методика и практика архивоведения</t>
  </si>
  <si>
    <t>МДК.02.04</t>
  </si>
  <si>
    <t>Обеспечение сохранности документов</t>
  </si>
  <si>
    <t>ПП.02</t>
  </si>
  <si>
    <t>Документоведение</t>
  </si>
  <si>
    <t>МДК.03.02</t>
  </si>
  <si>
    <t>Компьютерная обработка документов</t>
  </si>
  <si>
    <t>УП.03</t>
  </si>
  <si>
    <t>ПДП</t>
  </si>
  <si>
    <t xml:space="preserve">Преддипломная практика </t>
  </si>
  <si>
    <t>ГИА</t>
  </si>
  <si>
    <t>1.Программа базовой подготовки</t>
  </si>
  <si>
    <t>23 нед. 23/0/0</t>
  </si>
  <si>
    <t>16 нед. 16/0/0</t>
  </si>
  <si>
    <t>Общеобразовательный учебный цикл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</si>
  <si>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</si>
  <si>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</si>
  <si>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</si>
  <si>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</si>
  <si>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</si>
  <si>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</si>
  <si>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</si>
  <si>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</si>
  <si>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 xml:space="preserve">Обществознание </t>
  </si>
  <si>
    <t>ОУДб.07</t>
  </si>
  <si>
    <t>ОУДб.08</t>
  </si>
  <si>
    <t>ОУДб.09</t>
  </si>
  <si>
    <t>Экология</t>
  </si>
  <si>
    <t>ОУДп.00</t>
  </si>
  <si>
    <t>Профильные общеобразовательные учебные дисциплины</t>
  </si>
  <si>
    <t>ОУДп.12</t>
  </si>
  <si>
    <t xml:space="preserve">Экономика </t>
  </si>
  <si>
    <t>ОУДп.13</t>
  </si>
  <si>
    <t>Право</t>
  </si>
  <si>
    <t>УД.00</t>
  </si>
  <si>
    <t>Дополнительные учебные дисциплины</t>
  </si>
  <si>
    <t xml:space="preserve">23 нед.  21/1/1     </t>
  </si>
  <si>
    <t>17 нед.  15/2/0</t>
  </si>
  <si>
    <t>13 нед. 11/0/2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</si>
  <si>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</si>
  <si>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r>
      <t xml:space="preserve">Экзаменов </t>
    </r>
    <r>
      <rPr>
        <sz val="8"/>
        <color theme="1"/>
        <rFont val="Times New Roman"/>
        <family val="1"/>
        <charset val="204"/>
      </rPr>
      <t>(в т.ч. экзаменов (квалификационных)</t>
    </r>
  </si>
  <si>
    <t>УП.01</t>
  </si>
  <si>
    <t>УП.02</t>
  </si>
  <si>
    <t>ПП.03</t>
  </si>
  <si>
    <t>Производственная  практика</t>
  </si>
  <si>
    <t>-,ДЗ</t>
  </si>
  <si>
    <t>З,ДЗ</t>
  </si>
  <si>
    <t>4 нед.</t>
  </si>
  <si>
    <t>Э</t>
  </si>
  <si>
    <t>ДЗ</t>
  </si>
  <si>
    <t>-,-,-,ДЗ</t>
  </si>
  <si>
    <t>З,З,З,ДЗ</t>
  </si>
  <si>
    <t>-,Э</t>
  </si>
  <si>
    <t>Выполнение работ по должности служащего  Делопроизводитель</t>
  </si>
  <si>
    <t>Государственная итоговая аттестация</t>
  </si>
  <si>
    <t>-/3ДЗ/1Э</t>
  </si>
  <si>
    <t>-/9ДЗ/3Э</t>
  </si>
  <si>
    <t>-/6ДЗ/3Э</t>
  </si>
  <si>
    <t>-/15ДЗ/6Э</t>
  </si>
  <si>
    <t>-/2ДЗ/1Э</t>
  </si>
  <si>
    <t>3З/3ДЗ/2Э</t>
  </si>
  <si>
    <t>-/2ДЗ/2Э</t>
  </si>
  <si>
    <t>Основы безопасности жизнедеятельности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</si>
  <si>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</si>
  <si>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</si>
  <si>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</si>
  <si>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</si>
  <si>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</si>
  <si>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</si>
  <si>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t>по программе базовой подготовки</t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</si>
  <si>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</si>
  <si>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</si>
  <si>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</si>
  <si>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46.02.01 Документационное обеспечение управления и архивоведение</t>
    </r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</si>
  <si>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 xml:space="preserve">специалист по документациооному обеспечению                      </t>
    </r>
  </si>
  <si>
    <t>управления, архивист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</si>
  <si>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социально-экономический</t>
    </r>
  </si>
  <si>
    <t xml:space="preserve">Русский язык </t>
  </si>
  <si>
    <t>Литература</t>
  </si>
  <si>
    <t>Индивидуальный проект*</t>
  </si>
  <si>
    <r>
      <t>-,ДЗ</t>
    </r>
    <r>
      <rPr>
        <sz val="11"/>
        <color theme="1"/>
        <rFont val="Symbol"/>
        <family val="1"/>
        <charset val="2"/>
      </rPr>
      <t>**</t>
    </r>
  </si>
  <si>
    <r>
      <t>Дифф. зачетов</t>
    </r>
    <r>
      <rPr>
        <sz val="9"/>
        <color theme="1"/>
        <rFont val="Symbol"/>
        <family val="1"/>
        <charset val="2"/>
      </rPr>
      <t>***</t>
    </r>
  </si>
  <si>
    <t>Зачетов***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</si>
  <si>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</si>
  <si>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ОУДб.10</t>
  </si>
  <si>
    <t>ОУДп.14</t>
  </si>
  <si>
    <t>1З/12ДЗ/3Э</t>
  </si>
  <si>
    <t>4З/32ДЗ/12Э</t>
  </si>
  <si>
    <t>***количество зачетов и дифференцированных зачетов указано с учетом физической культуры</t>
  </si>
  <si>
    <t>Астрономия</t>
  </si>
  <si>
    <t>УД.16</t>
  </si>
  <si>
    <t>Родная литература (русская)</t>
  </si>
  <si>
    <t>-,ДЗ**</t>
  </si>
  <si>
    <t xml:space="preserve">год поступления - 2021 </t>
  </si>
  <si>
    <t>год выпуска -  2024</t>
  </si>
  <si>
    <r>
      <t xml:space="preserve">I курс   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</si>
  <si>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</si>
  <si>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   </t>
    </r>
    <r>
      <rPr>
        <sz val="8"/>
        <color theme="1"/>
        <rFont val="Times New Roman"/>
        <family val="1"/>
        <charset val="204"/>
      </rPr>
      <t>2023-2024 уч.год</t>
    </r>
  </si>
  <si>
    <t>ОУДб.11</t>
  </si>
  <si>
    <t>ОУДп.15</t>
  </si>
  <si>
    <t>1З/9ДЗ/1Э</t>
  </si>
  <si>
    <t>-/1ДЗ/-</t>
  </si>
  <si>
    <t>ДЗ**</t>
  </si>
  <si>
    <t>-/4ДЗ/1Э</t>
  </si>
  <si>
    <t>Выполнение дипломной работы с 18.05.2024г. по 14.06.2024г. (всего 4 нед.)</t>
  </si>
  <si>
    <t>Защита дипломной работы с 15.06.2024г. по 28.06.2024г. (всего 2 нед.)</t>
  </si>
  <si>
    <t>**дифференцированные зачеты комплексные</t>
  </si>
  <si>
    <t>Информатика/Адаптивные информационные и коммуникационные технологии</t>
  </si>
  <si>
    <r>
      <t>-,ДЗ</t>
    </r>
    <r>
      <rPr>
        <sz val="11"/>
        <rFont val="Symbol"/>
        <family val="1"/>
        <charset val="2"/>
      </rPr>
      <t>**</t>
    </r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</si>
  <si>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</si>
  <si>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 xml:space="preserve">Менеджмент </t>
  </si>
  <si>
    <t xml:space="preserve">История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</si>
</sst>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9"/>
      <color theme="1"/>
      <name val="Symbol"/>
      <family val="1"/>
      <charset val="2"/>
    </font>
    <font>
      <sz val="11"/>
      <color theme="1"/>
      <name val="Symbol"/>
      <family val="1"/>
      <charset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9"/>
      <color rgb="FFFF0000"/>
      <name val="Calibri"/>
      <family val="2"/>
      <charset val="204"/>
      <scheme val="minor"/>
    </font>
    <font>
      <sz val="11"/>
      <name val="Symbol"/>
      <family val="1"/>
      <charset val="2"/>
    </font>
    <font>
      <sz val="9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4" fillId="0" borderId="1" xfId="0" applyFont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49" fontId="14" fillId="6" borderId="1" xfId="0" applyNumberFormat="1" applyFont="1" applyFill="1" applyBorder="1" applyAlignment="1">
      <alignment horizontal="center" vertical="center" wrapText="1"/>
    </xf>
    <xf numFmtId="0" fontId="6" fillId="6" borderId="0" xfId="0" applyFont="1" applyFill="1"/>
    <xf numFmtId="0" fontId="17" fillId="6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27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3" fillId="0" borderId="0" xfId="0" applyFont="1" applyAlignment="1">
      <alignment wrapText="1"/>
    </xf>
    <xf numFmtId="0" fontId="30" fillId="0" borderId="0" xfId="0" applyFont="1"/>
    <xf numFmtId="0" fontId="31" fillId="0" borderId="4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right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3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tabSelected="1" topLeftCell="A83" zoomScaleNormal="100" zoomScaleSheetLayoutView="120" zoomScalePageLayoutView="10" workbookViewId="0">
      <selection activeCell="P15" sqref="P15"/>
    </sheetView>
  </sheetViews>
  <sheetFormatPr defaultRowHeight="15" x14ac:dyDescent="0.25"/>
  <cols>
    <col min="1" max="1" width="11.42578125" style="14" customWidth="1"/>
    <col min="2" max="2" width="49.42578125" customWidth="1"/>
    <col min="3" max="3" width="13.140625" style="9" customWidth="1"/>
    <col min="4" max="4" width="7" customWidth="1"/>
    <col min="5" max="5" width="6.140625" customWidth="1"/>
    <col min="6" max="6" width="7.7109375" customWidth="1"/>
    <col min="7" max="7" width="8.28515625" customWidth="1"/>
    <col min="8" max="8" width="6.140625" customWidth="1"/>
    <col min="9" max="9" width="7.85546875" customWidth="1"/>
    <col min="10" max="10" width="6.42578125" customWidth="1"/>
    <col min="11" max="12" width="6.5703125" customWidth="1"/>
    <col min="13" max="13" width="6.85546875" customWidth="1"/>
    <col min="14" max="14" width="6.5703125" customWidth="1"/>
    <col min="15" max="15" width="15.5703125" customWidth="1"/>
  </cols>
  <sheetData>
    <row r="2" spans="1:16" x14ac:dyDescent="0.25">
      <c r="A2" s="79" t="s">
        <v>195</v>
      </c>
      <c r="B2" s="79"/>
      <c r="I2" s="52"/>
      <c r="J2" s="53"/>
      <c r="K2" s="53"/>
      <c r="L2" s="53"/>
      <c r="M2" s="53"/>
    </row>
    <row r="3" spans="1:16" x14ac:dyDescent="0.25">
      <c r="A3" s="79" t="s">
        <v>196</v>
      </c>
      <c r="B3" s="79"/>
      <c r="I3" s="52"/>
      <c r="J3" s="53"/>
      <c r="K3" s="53"/>
      <c r="L3" s="53"/>
      <c r="M3" s="53"/>
    </row>
    <row r="4" spans="1:16" x14ac:dyDescent="0.25">
      <c r="I4" s="52"/>
      <c r="J4" s="53"/>
      <c r="K4" s="53"/>
      <c r="L4" s="53"/>
      <c r="M4" s="53"/>
    </row>
    <row r="5" spans="1:16" x14ac:dyDescent="0.25">
      <c r="I5" s="54"/>
    </row>
    <row r="7" spans="1:16" ht="15" customHeight="1" x14ac:dyDescent="0.25">
      <c r="B7" s="81" t="s">
        <v>165</v>
      </c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6" ht="15" customHeight="1" x14ac:dyDescent="0.25">
      <c r="B8" s="82" t="s">
        <v>166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6" ht="15" customHeight="1" x14ac:dyDescent="0.25">
      <c r="B9" s="82" t="s">
        <v>167</v>
      </c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6" ht="15" customHeight="1" x14ac:dyDescent="0.25">
      <c r="B10" s="82" t="s">
        <v>168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6" ht="15" customHeight="1" x14ac:dyDescent="0.25">
      <c r="B11" s="82" t="s">
        <v>169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6" ht="15" customHeight="1" x14ac:dyDescent="0.25">
      <c r="B12" s="82" t="s">
        <v>170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6" ht="15.75" x14ac:dyDescent="0.25">
      <c r="B13" s="82" t="s">
        <v>175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6" ht="15" customHeight="1" x14ac:dyDescent="0.25">
      <c r="B14" s="82" t="s">
        <v>171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6" spans="1:16" x14ac:dyDescent="0.25">
      <c r="E16" s="83" t="s">
        <v>176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8" x14ac:dyDescent="0.25">
      <c r="E17" s="84" t="s">
        <v>177</v>
      </c>
      <c r="F17" s="84"/>
      <c r="G17" s="84"/>
      <c r="H17" s="84"/>
      <c r="I17" s="84"/>
      <c r="J17" s="84"/>
      <c r="K17" s="84"/>
      <c r="L17" s="84"/>
      <c r="M17" s="84"/>
      <c r="N17" s="84"/>
      <c r="O17" s="55"/>
      <c r="P17" s="55"/>
    </row>
    <row r="18" spans="1:18" x14ac:dyDescent="0.25">
      <c r="E18" s="83" t="s">
        <v>172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8" x14ac:dyDescent="0.25">
      <c r="E19" s="83" t="s">
        <v>173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53"/>
    </row>
    <row r="20" spans="1:18" x14ac:dyDescent="0.25">
      <c r="E20" s="84" t="s">
        <v>174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8" ht="25.5" customHeight="1" x14ac:dyDescent="0.25">
      <c r="E21" s="85" t="s">
        <v>178</v>
      </c>
      <c r="F21" s="85"/>
      <c r="G21" s="85"/>
      <c r="H21" s="85"/>
      <c r="I21" s="85"/>
      <c r="J21" s="85"/>
      <c r="K21" s="85"/>
      <c r="L21" s="85"/>
      <c r="M21" s="85"/>
      <c r="N21" s="85"/>
      <c r="O21" s="56"/>
      <c r="P21" s="56"/>
      <c r="Q21" s="56"/>
      <c r="R21" s="56"/>
    </row>
    <row r="22" spans="1:18" s="3" customFormat="1" ht="12" x14ac:dyDescent="0.2">
      <c r="A22" s="80"/>
      <c r="B22" s="80"/>
      <c r="C22" s="80"/>
      <c r="D22" s="80"/>
      <c r="E22" s="80"/>
    </row>
    <row r="23" spans="1:18" ht="28.5" customHeight="1" x14ac:dyDescent="0.25">
      <c r="A23" s="114" t="s">
        <v>0</v>
      </c>
      <c r="B23" s="115" t="s">
        <v>1</v>
      </c>
      <c r="C23" s="118" t="s">
        <v>2</v>
      </c>
      <c r="D23" s="94" t="s">
        <v>3</v>
      </c>
      <c r="E23" s="94"/>
      <c r="F23" s="94"/>
      <c r="G23" s="94"/>
      <c r="H23" s="94"/>
      <c r="I23" s="94" t="s">
        <v>63</v>
      </c>
      <c r="J23" s="94"/>
      <c r="K23" s="94"/>
      <c r="L23" s="94"/>
      <c r="M23" s="94"/>
      <c r="N23" s="94"/>
      <c r="O23" s="103"/>
      <c r="P23" s="75"/>
      <c r="Q23" s="75"/>
    </row>
    <row r="24" spans="1:18" ht="15.75" hidden="1" customHeight="1" thickBot="1" x14ac:dyDescent="0.3">
      <c r="A24" s="114"/>
      <c r="B24" s="116"/>
      <c r="C24" s="119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03"/>
      <c r="P24" s="75"/>
      <c r="Q24" s="75"/>
    </row>
    <row r="25" spans="1:18" ht="15.75" hidden="1" customHeight="1" thickBot="1" x14ac:dyDescent="0.3">
      <c r="A25" s="114"/>
      <c r="B25" s="116"/>
      <c r="C25" s="119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03"/>
      <c r="P25" s="75"/>
      <c r="Q25" s="75"/>
    </row>
    <row r="26" spans="1:18" ht="32.25" customHeight="1" x14ac:dyDescent="0.25">
      <c r="A26" s="114"/>
      <c r="B26" s="116"/>
      <c r="C26" s="119"/>
      <c r="D26" s="95" t="s">
        <v>4</v>
      </c>
      <c r="E26" s="95" t="s">
        <v>5</v>
      </c>
      <c r="F26" s="94" t="s">
        <v>6</v>
      </c>
      <c r="G26" s="94"/>
      <c r="H26" s="94"/>
      <c r="I26" s="96" t="s">
        <v>197</v>
      </c>
      <c r="J26" s="97"/>
      <c r="K26" s="96" t="s">
        <v>198</v>
      </c>
      <c r="L26" s="97"/>
      <c r="M26" s="96" t="s">
        <v>199</v>
      </c>
      <c r="N26" s="97"/>
      <c r="O26" s="103"/>
      <c r="P26" s="75"/>
      <c r="Q26" s="75"/>
    </row>
    <row r="27" spans="1:18" ht="15" customHeight="1" x14ac:dyDescent="0.25">
      <c r="A27" s="114"/>
      <c r="B27" s="116"/>
      <c r="C27" s="119"/>
      <c r="D27" s="95"/>
      <c r="E27" s="95"/>
      <c r="F27" s="95" t="s">
        <v>10</v>
      </c>
      <c r="G27" s="96" t="s">
        <v>11</v>
      </c>
      <c r="H27" s="97"/>
      <c r="I27" s="1" t="s">
        <v>12</v>
      </c>
      <c r="J27" s="1" t="s">
        <v>13</v>
      </c>
      <c r="K27" s="1" t="s">
        <v>14</v>
      </c>
      <c r="L27" s="1" t="s">
        <v>15</v>
      </c>
      <c r="M27" s="1" t="s">
        <v>16</v>
      </c>
      <c r="N27" s="1" t="s">
        <v>17</v>
      </c>
      <c r="O27" s="103"/>
      <c r="P27" s="75"/>
      <c r="Q27" s="75"/>
    </row>
    <row r="28" spans="1:18" ht="63" customHeight="1" x14ac:dyDescent="0.25">
      <c r="A28" s="114"/>
      <c r="B28" s="117"/>
      <c r="C28" s="120"/>
      <c r="D28" s="95"/>
      <c r="E28" s="95"/>
      <c r="F28" s="95"/>
      <c r="G28" s="2" t="s">
        <v>18</v>
      </c>
      <c r="H28" s="2" t="s">
        <v>19</v>
      </c>
      <c r="I28" s="1" t="s">
        <v>115</v>
      </c>
      <c r="J28" s="1" t="s">
        <v>114</v>
      </c>
      <c r="K28" s="1" t="s">
        <v>75</v>
      </c>
      <c r="L28" s="1" t="s">
        <v>138</v>
      </c>
      <c r="M28" s="1" t="s">
        <v>139</v>
      </c>
      <c r="N28" s="1" t="s">
        <v>140</v>
      </c>
      <c r="O28" s="103"/>
      <c r="P28" s="75"/>
      <c r="Q28" s="75"/>
    </row>
    <row r="29" spans="1:18" ht="14.25" customHeight="1" x14ac:dyDescent="0.25">
      <c r="A29" s="67">
        <v>1</v>
      </c>
      <c r="B29" s="67">
        <v>2</v>
      </c>
      <c r="C29" s="67">
        <v>3</v>
      </c>
      <c r="D29" s="67">
        <v>4</v>
      </c>
      <c r="E29" s="67">
        <v>5</v>
      </c>
      <c r="F29" s="67">
        <v>6</v>
      </c>
      <c r="G29" s="67">
        <v>7</v>
      </c>
      <c r="H29" s="67">
        <v>8</v>
      </c>
      <c r="I29" s="67">
        <v>9</v>
      </c>
      <c r="J29" s="67">
        <v>10</v>
      </c>
      <c r="K29" s="67">
        <v>11</v>
      </c>
      <c r="L29" s="67">
        <v>12</v>
      </c>
      <c r="M29" s="67">
        <v>13</v>
      </c>
      <c r="N29" s="67">
        <v>14</v>
      </c>
      <c r="O29" s="76"/>
      <c r="P29" s="75"/>
      <c r="Q29" s="75"/>
    </row>
    <row r="30" spans="1:18" s="3" customFormat="1" ht="14.25" x14ac:dyDescent="0.2">
      <c r="A30" s="35" t="s">
        <v>20</v>
      </c>
      <c r="B30" s="42" t="s">
        <v>116</v>
      </c>
      <c r="C30" s="36" t="s">
        <v>188</v>
      </c>
      <c r="D30" s="43">
        <f t="shared" ref="D30:G30" si="0">SUM(D48+D43+D31)</f>
        <v>2106</v>
      </c>
      <c r="E30" s="43">
        <f t="shared" si="0"/>
        <v>702</v>
      </c>
      <c r="F30" s="43">
        <f t="shared" si="0"/>
        <v>1404</v>
      </c>
      <c r="G30" s="43">
        <f t="shared" si="0"/>
        <v>695</v>
      </c>
      <c r="H30" s="43">
        <f>SUM(H48+H43+H31)</f>
        <v>0</v>
      </c>
      <c r="I30" s="43">
        <f t="shared" ref="I30:N30" si="1">SUM(I48+I43+I31)</f>
        <v>576</v>
      </c>
      <c r="J30" s="43">
        <f t="shared" si="1"/>
        <v>756</v>
      </c>
      <c r="K30" s="43">
        <f t="shared" si="1"/>
        <v>72</v>
      </c>
      <c r="L30" s="43">
        <f t="shared" si="1"/>
        <v>0</v>
      </c>
      <c r="M30" s="43">
        <f t="shared" si="1"/>
        <v>0</v>
      </c>
      <c r="N30" s="43">
        <f t="shared" si="1"/>
        <v>0</v>
      </c>
      <c r="O30" s="77"/>
      <c r="P30" s="77"/>
      <c r="Q30" s="77"/>
    </row>
    <row r="31" spans="1:18" s="13" customFormat="1" ht="28.5" x14ac:dyDescent="0.2">
      <c r="A31" s="16" t="s">
        <v>117</v>
      </c>
      <c r="B31" s="17" t="s">
        <v>118</v>
      </c>
      <c r="C31" s="25" t="s">
        <v>202</v>
      </c>
      <c r="D31" s="16">
        <f t="shared" ref="D31:G31" si="2">SUM(D32:D42)</f>
        <v>1316</v>
      </c>
      <c r="E31" s="16">
        <f t="shared" si="2"/>
        <v>439</v>
      </c>
      <c r="F31" s="16">
        <f t="shared" si="2"/>
        <v>877</v>
      </c>
      <c r="G31" s="16">
        <f t="shared" si="2"/>
        <v>462</v>
      </c>
      <c r="H31" s="16">
        <f>SUM(H32:H42)</f>
        <v>0</v>
      </c>
      <c r="I31" s="16">
        <f t="shared" ref="I31:N31" si="3">SUM(I32:I42)</f>
        <v>324</v>
      </c>
      <c r="J31" s="16">
        <f t="shared" si="3"/>
        <v>481</v>
      </c>
      <c r="K31" s="16">
        <f t="shared" si="3"/>
        <v>72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78"/>
      <c r="P31" s="78"/>
      <c r="Q31" s="78"/>
    </row>
    <row r="32" spans="1:18" s="3" customFormat="1" x14ac:dyDescent="0.2">
      <c r="A32" s="61" t="s">
        <v>119</v>
      </c>
      <c r="B32" s="19" t="s">
        <v>179</v>
      </c>
      <c r="C32" s="20" t="s">
        <v>154</v>
      </c>
      <c r="D32" s="62">
        <v>117</v>
      </c>
      <c r="E32" s="62">
        <v>39</v>
      </c>
      <c r="F32" s="62">
        <v>78</v>
      </c>
      <c r="G32" s="62">
        <v>40</v>
      </c>
      <c r="H32" s="62"/>
      <c r="I32" s="62">
        <v>32</v>
      </c>
      <c r="J32" s="62">
        <v>46</v>
      </c>
      <c r="K32" s="62"/>
      <c r="L32" s="62"/>
      <c r="M32" s="62"/>
      <c r="N32" s="62"/>
      <c r="O32" s="74"/>
    </row>
    <row r="33" spans="1:15" s="3" customFormat="1" x14ac:dyDescent="0.2">
      <c r="A33" s="61" t="s">
        <v>120</v>
      </c>
      <c r="B33" s="19" t="s">
        <v>180</v>
      </c>
      <c r="C33" s="20" t="s">
        <v>194</v>
      </c>
      <c r="D33" s="62">
        <v>176</v>
      </c>
      <c r="E33" s="62">
        <v>59</v>
      </c>
      <c r="F33" s="62">
        <v>117</v>
      </c>
      <c r="G33" s="62">
        <v>80</v>
      </c>
      <c r="H33" s="62"/>
      <c r="I33" s="62">
        <v>48</v>
      </c>
      <c r="J33" s="62">
        <v>69</v>
      </c>
      <c r="K33" s="62"/>
      <c r="L33" s="62"/>
      <c r="M33" s="62"/>
      <c r="N33" s="62"/>
      <c r="O33" s="74"/>
    </row>
    <row r="34" spans="1:15" s="3" customFormat="1" x14ac:dyDescent="0.2">
      <c r="A34" s="61" t="s">
        <v>121</v>
      </c>
      <c r="B34" s="19" t="s">
        <v>193</v>
      </c>
      <c r="C34" s="20" t="s">
        <v>204</v>
      </c>
      <c r="D34" s="22">
        <f>SUM(E34:F34)</f>
        <v>54</v>
      </c>
      <c r="E34" s="26">
        <v>18</v>
      </c>
      <c r="F34" s="26">
        <f>SUM(I34:N34)</f>
        <v>36</v>
      </c>
      <c r="G34" s="44">
        <v>10</v>
      </c>
      <c r="H34" s="18"/>
      <c r="I34" s="18"/>
      <c r="J34" s="18">
        <v>36</v>
      </c>
      <c r="K34" s="18"/>
      <c r="L34" s="18"/>
      <c r="M34" s="18"/>
      <c r="N34" s="18"/>
      <c r="O34" s="74"/>
    </row>
    <row r="35" spans="1:15" s="3" customFormat="1" x14ac:dyDescent="0.2">
      <c r="A35" s="61" t="s">
        <v>122</v>
      </c>
      <c r="B35" s="19" t="s">
        <v>28</v>
      </c>
      <c r="C35" s="20" t="s">
        <v>147</v>
      </c>
      <c r="D35" s="21">
        <f t="shared" ref="D35:D41" si="4">SUM(E35:F35)</f>
        <v>175</v>
      </c>
      <c r="E35" s="21">
        <v>58</v>
      </c>
      <c r="F35" s="21">
        <f t="shared" ref="F35:F41" si="5">SUM(I35:N35)</f>
        <v>117</v>
      </c>
      <c r="G35" s="18">
        <v>117</v>
      </c>
      <c r="H35" s="18"/>
      <c r="I35" s="18">
        <v>48</v>
      </c>
      <c r="J35" s="18">
        <v>69</v>
      </c>
      <c r="K35" s="18"/>
      <c r="L35" s="18"/>
      <c r="M35" s="18"/>
      <c r="N35" s="18"/>
      <c r="O35" s="74"/>
    </row>
    <row r="36" spans="1:15" s="3" customFormat="1" x14ac:dyDescent="0.2">
      <c r="A36" s="61" t="s">
        <v>123</v>
      </c>
      <c r="B36" s="19" t="s">
        <v>213</v>
      </c>
      <c r="C36" s="20" t="s">
        <v>147</v>
      </c>
      <c r="D36" s="21">
        <f t="shared" si="4"/>
        <v>180</v>
      </c>
      <c r="E36" s="21">
        <v>60</v>
      </c>
      <c r="F36" s="21">
        <f t="shared" si="5"/>
        <v>120</v>
      </c>
      <c r="G36" s="18">
        <v>20</v>
      </c>
      <c r="H36" s="18"/>
      <c r="I36" s="18"/>
      <c r="J36" s="18">
        <v>48</v>
      </c>
      <c r="K36" s="18">
        <v>72</v>
      </c>
      <c r="L36" s="18"/>
      <c r="M36" s="18"/>
      <c r="N36" s="18"/>
      <c r="O36" s="74"/>
    </row>
    <row r="37" spans="1:15" s="3" customFormat="1" x14ac:dyDescent="0.2">
      <c r="A37" s="61" t="s">
        <v>124</v>
      </c>
      <c r="B37" s="19" t="s">
        <v>29</v>
      </c>
      <c r="C37" s="20" t="s">
        <v>148</v>
      </c>
      <c r="D37" s="21">
        <f t="shared" si="4"/>
        <v>176</v>
      </c>
      <c r="E37" s="21">
        <v>59</v>
      </c>
      <c r="F37" s="21">
        <f t="shared" si="5"/>
        <v>117</v>
      </c>
      <c r="G37" s="18">
        <v>117</v>
      </c>
      <c r="H37" s="18"/>
      <c r="I37" s="18">
        <v>48</v>
      </c>
      <c r="J37" s="18">
        <v>69</v>
      </c>
      <c r="K37" s="18"/>
      <c r="L37" s="18"/>
      <c r="M37" s="18"/>
      <c r="N37" s="18"/>
      <c r="O37" s="74"/>
    </row>
    <row r="38" spans="1:15" s="3" customFormat="1" x14ac:dyDescent="0.2">
      <c r="A38" s="61" t="s">
        <v>126</v>
      </c>
      <c r="B38" s="19" t="s">
        <v>164</v>
      </c>
      <c r="C38" s="20" t="s">
        <v>147</v>
      </c>
      <c r="D38" s="21">
        <f t="shared" si="4"/>
        <v>105</v>
      </c>
      <c r="E38" s="21">
        <v>35</v>
      </c>
      <c r="F38" s="21">
        <f t="shared" si="5"/>
        <v>70</v>
      </c>
      <c r="G38" s="18">
        <v>20</v>
      </c>
      <c r="H38" s="18"/>
      <c r="I38" s="18">
        <v>32</v>
      </c>
      <c r="J38" s="18">
        <v>38</v>
      </c>
      <c r="K38" s="18"/>
      <c r="L38" s="18"/>
      <c r="M38" s="18"/>
      <c r="N38" s="18"/>
      <c r="O38" s="74"/>
    </row>
    <row r="39" spans="1:15" s="3" customFormat="1" x14ac:dyDescent="0.2">
      <c r="A39" s="61" t="s">
        <v>127</v>
      </c>
      <c r="B39" s="19" t="s">
        <v>125</v>
      </c>
      <c r="C39" s="20" t="s">
        <v>147</v>
      </c>
      <c r="D39" s="21">
        <f t="shared" si="4"/>
        <v>117</v>
      </c>
      <c r="E39" s="21">
        <v>39</v>
      </c>
      <c r="F39" s="21">
        <f t="shared" si="5"/>
        <v>78</v>
      </c>
      <c r="G39" s="18">
        <v>16</v>
      </c>
      <c r="H39" s="18"/>
      <c r="I39" s="18">
        <v>32</v>
      </c>
      <c r="J39" s="18">
        <v>46</v>
      </c>
      <c r="K39" s="18"/>
      <c r="L39" s="18"/>
      <c r="M39" s="18"/>
      <c r="N39" s="18"/>
      <c r="O39" s="74"/>
    </row>
    <row r="40" spans="1:15" s="3" customFormat="1" x14ac:dyDescent="0.2">
      <c r="A40" s="61" t="s">
        <v>128</v>
      </c>
      <c r="B40" s="19" t="s">
        <v>78</v>
      </c>
      <c r="C40" s="20" t="s">
        <v>147</v>
      </c>
      <c r="D40" s="21">
        <f t="shared" si="4"/>
        <v>108</v>
      </c>
      <c r="E40" s="21">
        <v>36</v>
      </c>
      <c r="F40" s="21">
        <f t="shared" si="5"/>
        <v>72</v>
      </c>
      <c r="G40" s="44">
        <v>16</v>
      </c>
      <c r="H40" s="18"/>
      <c r="I40" s="18">
        <v>32</v>
      </c>
      <c r="J40" s="18">
        <v>40</v>
      </c>
      <c r="K40" s="18"/>
      <c r="L40" s="18"/>
      <c r="M40" s="18"/>
      <c r="N40" s="18"/>
      <c r="O40" s="74"/>
    </row>
    <row r="41" spans="1:15" s="3" customFormat="1" x14ac:dyDescent="0.2">
      <c r="A41" s="61" t="s">
        <v>186</v>
      </c>
      <c r="B41" s="19" t="s">
        <v>77</v>
      </c>
      <c r="C41" s="20" t="s">
        <v>147</v>
      </c>
      <c r="D41" s="21">
        <f t="shared" si="4"/>
        <v>54</v>
      </c>
      <c r="E41" s="21">
        <v>18</v>
      </c>
      <c r="F41" s="21">
        <f t="shared" si="5"/>
        <v>36</v>
      </c>
      <c r="G41" s="18">
        <v>16</v>
      </c>
      <c r="H41" s="18"/>
      <c r="I41" s="18">
        <v>16</v>
      </c>
      <c r="J41" s="18">
        <v>20</v>
      </c>
      <c r="K41" s="18"/>
      <c r="L41" s="18"/>
      <c r="M41" s="18"/>
      <c r="N41" s="18"/>
      <c r="O41" s="74"/>
    </row>
    <row r="42" spans="1:15" s="3" customFormat="1" x14ac:dyDescent="0.2">
      <c r="A42" s="61" t="s">
        <v>200</v>
      </c>
      <c r="B42" s="19" t="s">
        <v>191</v>
      </c>
      <c r="C42" s="20" t="s">
        <v>151</v>
      </c>
      <c r="D42" s="22">
        <f>SUM(E42:F42)</f>
        <v>54</v>
      </c>
      <c r="E42" s="26">
        <v>18</v>
      </c>
      <c r="F42" s="26">
        <f>SUM(I42:N42)</f>
        <v>36</v>
      </c>
      <c r="G42" s="44">
        <v>10</v>
      </c>
      <c r="H42" s="18"/>
      <c r="I42" s="18">
        <v>36</v>
      </c>
      <c r="J42" s="18"/>
      <c r="K42" s="18"/>
      <c r="L42" s="18"/>
      <c r="M42" s="18"/>
      <c r="N42" s="18"/>
      <c r="O42" s="74"/>
    </row>
    <row r="43" spans="1:15" s="13" customFormat="1" ht="28.5" x14ac:dyDescent="0.2">
      <c r="A43" s="16" t="s">
        <v>130</v>
      </c>
      <c r="B43" s="17" t="s">
        <v>131</v>
      </c>
      <c r="C43" s="25" t="s">
        <v>163</v>
      </c>
      <c r="D43" s="68">
        <f t="shared" ref="D43:G43" si="6">SUM(D44:D47)</f>
        <v>736</v>
      </c>
      <c r="E43" s="68">
        <f t="shared" si="6"/>
        <v>245</v>
      </c>
      <c r="F43" s="68">
        <f t="shared" si="6"/>
        <v>491</v>
      </c>
      <c r="G43" s="68">
        <f t="shared" si="6"/>
        <v>225</v>
      </c>
      <c r="H43" s="68">
        <f>SUM(H44:H47)</f>
        <v>0</v>
      </c>
      <c r="I43" s="68">
        <f t="shared" ref="I43:N43" si="7">SUM(I44:I47)</f>
        <v>252</v>
      </c>
      <c r="J43" s="68">
        <f t="shared" si="7"/>
        <v>239</v>
      </c>
      <c r="K43" s="68">
        <f t="shared" si="7"/>
        <v>0</v>
      </c>
      <c r="L43" s="68">
        <f t="shared" si="7"/>
        <v>0</v>
      </c>
      <c r="M43" s="68">
        <f t="shared" si="7"/>
        <v>0</v>
      </c>
      <c r="N43" s="68">
        <f t="shared" si="7"/>
        <v>0</v>
      </c>
    </row>
    <row r="44" spans="1:15" s="3" customFormat="1" x14ac:dyDescent="0.2">
      <c r="A44" s="18" t="s">
        <v>132</v>
      </c>
      <c r="B44" s="19" t="s">
        <v>76</v>
      </c>
      <c r="C44" s="20" t="s">
        <v>154</v>
      </c>
      <c r="D44" s="22">
        <f>SUM(E44:F44)</f>
        <v>351</v>
      </c>
      <c r="E44" s="22">
        <v>117</v>
      </c>
      <c r="F44" s="22">
        <f>SUM(I44:N44)</f>
        <v>234</v>
      </c>
      <c r="G44" s="18">
        <v>90</v>
      </c>
      <c r="H44" s="18"/>
      <c r="I44" s="18">
        <v>96</v>
      </c>
      <c r="J44" s="18">
        <v>138</v>
      </c>
      <c r="K44" s="18"/>
      <c r="L44" s="18"/>
      <c r="M44" s="18"/>
      <c r="N44" s="18"/>
      <c r="O44" s="74"/>
    </row>
    <row r="45" spans="1:15" s="3" customFormat="1" x14ac:dyDescent="0.2">
      <c r="A45" s="18" t="s">
        <v>134</v>
      </c>
      <c r="B45" s="19" t="s">
        <v>82</v>
      </c>
      <c r="C45" s="20" t="s">
        <v>147</v>
      </c>
      <c r="D45" s="22">
        <f>SUM(E45:F45)</f>
        <v>150</v>
      </c>
      <c r="E45" s="22">
        <v>50</v>
      </c>
      <c r="F45" s="22">
        <f t="shared" ref="F45:F47" si="8">SUM(I45:N45)</f>
        <v>100</v>
      </c>
      <c r="G45" s="18">
        <v>90</v>
      </c>
      <c r="H45" s="18"/>
      <c r="I45" s="18">
        <v>48</v>
      </c>
      <c r="J45" s="18">
        <v>52</v>
      </c>
      <c r="K45" s="18"/>
      <c r="L45" s="18"/>
      <c r="M45" s="18"/>
      <c r="N45" s="18"/>
      <c r="O45" s="74"/>
    </row>
    <row r="46" spans="1:15" s="3" customFormat="1" x14ac:dyDescent="0.2">
      <c r="A46" s="18" t="s">
        <v>187</v>
      </c>
      <c r="B46" s="19" t="s">
        <v>133</v>
      </c>
      <c r="C46" s="20" t="s">
        <v>150</v>
      </c>
      <c r="D46" s="22">
        <f t="shared" ref="D46:D47" si="9">SUM(E46:F46)</f>
        <v>108</v>
      </c>
      <c r="E46" s="22">
        <v>36</v>
      </c>
      <c r="F46" s="22">
        <f t="shared" si="8"/>
        <v>72</v>
      </c>
      <c r="G46" s="18">
        <v>20</v>
      </c>
      <c r="H46" s="18"/>
      <c r="I46" s="18">
        <v>72</v>
      </c>
      <c r="J46" s="18"/>
      <c r="K46" s="18"/>
      <c r="L46" s="18"/>
      <c r="M46" s="18"/>
      <c r="N46" s="18"/>
      <c r="O46" s="74"/>
    </row>
    <row r="47" spans="1:15" s="3" customFormat="1" x14ac:dyDescent="0.2">
      <c r="A47" s="18" t="s">
        <v>201</v>
      </c>
      <c r="B47" s="19" t="s">
        <v>135</v>
      </c>
      <c r="C47" s="20" t="s">
        <v>147</v>
      </c>
      <c r="D47" s="22">
        <f t="shared" si="9"/>
        <v>127</v>
      </c>
      <c r="E47" s="22">
        <v>42</v>
      </c>
      <c r="F47" s="22">
        <f t="shared" si="8"/>
        <v>85</v>
      </c>
      <c r="G47" s="18">
        <v>25</v>
      </c>
      <c r="H47" s="18"/>
      <c r="I47" s="18">
        <v>36</v>
      </c>
      <c r="J47" s="18">
        <v>49</v>
      </c>
      <c r="K47" s="18"/>
      <c r="L47" s="18"/>
      <c r="M47" s="18"/>
      <c r="N47" s="18"/>
      <c r="O47" s="74"/>
    </row>
    <row r="48" spans="1:15" s="3" customFormat="1" ht="14.25" x14ac:dyDescent="0.2">
      <c r="A48" s="23" t="s">
        <v>136</v>
      </c>
      <c r="B48" s="24" t="s">
        <v>137</v>
      </c>
      <c r="C48" s="25" t="s">
        <v>203</v>
      </c>
      <c r="D48" s="58">
        <f t="shared" ref="D48:F48" si="10">SUM(D49)</f>
        <v>54</v>
      </c>
      <c r="E48" s="58">
        <f t="shared" si="10"/>
        <v>18</v>
      </c>
      <c r="F48" s="58">
        <f t="shared" si="10"/>
        <v>36</v>
      </c>
      <c r="G48" s="58">
        <f>SUM(G49)</f>
        <v>8</v>
      </c>
      <c r="H48" s="58">
        <f t="shared" ref="H48:N48" si="11">SUM(H49)</f>
        <v>0</v>
      </c>
      <c r="I48" s="58">
        <f t="shared" si="11"/>
        <v>0</v>
      </c>
      <c r="J48" s="58">
        <f t="shared" si="11"/>
        <v>36</v>
      </c>
      <c r="K48" s="58">
        <f t="shared" si="11"/>
        <v>0</v>
      </c>
      <c r="L48" s="58">
        <f t="shared" si="11"/>
        <v>0</v>
      </c>
      <c r="M48" s="58">
        <f t="shared" si="11"/>
        <v>0</v>
      </c>
      <c r="N48" s="58">
        <f t="shared" si="11"/>
        <v>0</v>
      </c>
      <c r="O48" s="74"/>
    </row>
    <row r="49" spans="1:15" s="3" customFormat="1" x14ac:dyDescent="0.2">
      <c r="A49" s="18" t="s">
        <v>192</v>
      </c>
      <c r="B49" s="19" t="s">
        <v>129</v>
      </c>
      <c r="C49" s="20" t="s">
        <v>151</v>
      </c>
      <c r="D49" s="21">
        <f>SUM(E49:F49)</f>
        <v>54</v>
      </c>
      <c r="E49" s="21">
        <v>18</v>
      </c>
      <c r="F49" s="21">
        <f>SUM(I49:N49)</f>
        <v>36</v>
      </c>
      <c r="G49" s="18">
        <v>8</v>
      </c>
      <c r="H49" s="18"/>
      <c r="I49" s="18"/>
      <c r="J49" s="18">
        <v>36</v>
      </c>
      <c r="K49" s="18"/>
      <c r="L49" s="18"/>
      <c r="M49" s="18"/>
      <c r="N49" s="18"/>
      <c r="O49" s="74"/>
    </row>
    <row r="50" spans="1:15" s="3" customFormat="1" x14ac:dyDescent="0.2">
      <c r="A50" s="18"/>
      <c r="B50" s="57" t="s">
        <v>181</v>
      </c>
      <c r="C50" s="20"/>
      <c r="D50" s="22">
        <v>18</v>
      </c>
      <c r="E50" s="26"/>
      <c r="F50" s="26">
        <v>18</v>
      </c>
      <c r="G50" s="18"/>
      <c r="H50" s="18"/>
      <c r="I50" s="18"/>
      <c r="J50" s="18"/>
      <c r="K50" s="18"/>
      <c r="L50" s="18"/>
      <c r="M50" s="18"/>
      <c r="N50" s="18"/>
      <c r="O50" s="74"/>
    </row>
    <row r="51" spans="1:15" s="3" customFormat="1" ht="28.5" x14ac:dyDescent="0.2">
      <c r="A51" s="40" t="s">
        <v>79</v>
      </c>
      <c r="B51" s="41" t="s">
        <v>21</v>
      </c>
      <c r="C51" s="36" t="s">
        <v>162</v>
      </c>
      <c r="D51" s="40">
        <f t="shared" ref="D51:G51" si="12">D52+D53+D54+D55+D56</f>
        <v>576</v>
      </c>
      <c r="E51" s="40">
        <f t="shared" si="12"/>
        <v>192</v>
      </c>
      <c r="F51" s="40">
        <f t="shared" si="12"/>
        <v>384</v>
      </c>
      <c r="G51" s="40">
        <f t="shared" si="12"/>
        <v>286</v>
      </c>
      <c r="H51" s="40">
        <f>H52+H53+H54+H55+H56</f>
        <v>0</v>
      </c>
      <c r="I51" s="40">
        <f t="shared" ref="I51:N51" si="13">I52+I53+I54+I55+I56</f>
        <v>0</v>
      </c>
      <c r="J51" s="40">
        <f t="shared" si="13"/>
        <v>36</v>
      </c>
      <c r="K51" s="40">
        <f t="shared" si="13"/>
        <v>160</v>
      </c>
      <c r="L51" s="40">
        <f t="shared" si="13"/>
        <v>84</v>
      </c>
      <c r="M51" s="40">
        <f t="shared" si="13"/>
        <v>60</v>
      </c>
      <c r="N51" s="40">
        <f t="shared" si="13"/>
        <v>44</v>
      </c>
      <c r="O51" s="74"/>
    </row>
    <row r="52" spans="1:15" s="3" customFormat="1" x14ac:dyDescent="0.2">
      <c r="A52" s="18" t="s">
        <v>22</v>
      </c>
      <c r="B52" s="19" t="s">
        <v>23</v>
      </c>
      <c r="C52" s="20" t="s">
        <v>151</v>
      </c>
      <c r="D52" s="18">
        <f>SUM(E52:F52)</f>
        <v>60</v>
      </c>
      <c r="E52" s="18">
        <v>12</v>
      </c>
      <c r="F52" s="18">
        <f>SUM(I52:N52)</f>
        <v>48</v>
      </c>
      <c r="G52" s="44">
        <v>8</v>
      </c>
      <c r="H52" s="18"/>
      <c r="I52" s="18"/>
      <c r="J52" s="18"/>
      <c r="K52" s="18">
        <v>48</v>
      </c>
      <c r="L52" s="18"/>
      <c r="M52" s="18"/>
      <c r="N52" s="18"/>
      <c r="O52" s="74"/>
    </row>
    <row r="53" spans="1:15" s="3" customFormat="1" x14ac:dyDescent="0.2">
      <c r="A53" s="18" t="s">
        <v>24</v>
      </c>
      <c r="B53" s="19" t="s">
        <v>26</v>
      </c>
      <c r="C53" s="20" t="s">
        <v>150</v>
      </c>
      <c r="D53" s="18">
        <f t="shared" ref="D53:D56" si="14">SUM(E53:F53)</f>
        <v>60</v>
      </c>
      <c r="E53" s="18">
        <v>12</v>
      </c>
      <c r="F53" s="18">
        <f t="shared" ref="F53:F56" si="15">SUM(I53:N53)</f>
        <v>48</v>
      </c>
      <c r="G53" s="44">
        <v>8</v>
      </c>
      <c r="H53" s="18"/>
      <c r="I53" s="18"/>
      <c r="J53" s="18"/>
      <c r="K53" s="18">
        <v>48</v>
      </c>
      <c r="L53" s="18"/>
      <c r="M53" s="18"/>
      <c r="N53" s="18"/>
      <c r="O53" s="74"/>
    </row>
    <row r="54" spans="1:15" s="3" customFormat="1" x14ac:dyDescent="0.2">
      <c r="A54" s="18" t="s">
        <v>25</v>
      </c>
      <c r="B54" s="19" t="s">
        <v>28</v>
      </c>
      <c r="C54" s="20" t="s">
        <v>152</v>
      </c>
      <c r="D54" s="18">
        <f t="shared" si="14"/>
        <v>150</v>
      </c>
      <c r="E54" s="18">
        <v>24</v>
      </c>
      <c r="F54" s="18">
        <f t="shared" si="15"/>
        <v>126</v>
      </c>
      <c r="G54" s="44">
        <v>126</v>
      </c>
      <c r="H54" s="18"/>
      <c r="I54" s="18"/>
      <c r="J54" s="18"/>
      <c r="K54" s="18">
        <v>32</v>
      </c>
      <c r="L54" s="18">
        <v>42</v>
      </c>
      <c r="M54" s="18">
        <v>30</v>
      </c>
      <c r="N54" s="18">
        <v>22</v>
      </c>
      <c r="O54" s="74"/>
    </row>
    <row r="55" spans="1:15" s="3" customFormat="1" x14ac:dyDescent="0.2">
      <c r="A55" s="18" t="s">
        <v>27</v>
      </c>
      <c r="B55" s="19" t="s">
        <v>29</v>
      </c>
      <c r="C55" s="20" t="s">
        <v>153</v>
      </c>
      <c r="D55" s="18">
        <f t="shared" si="14"/>
        <v>252</v>
      </c>
      <c r="E55" s="18">
        <v>126</v>
      </c>
      <c r="F55" s="18">
        <f t="shared" si="15"/>
        <v>126</v>
      </c>
      <c r="G55" s="44">
        <v>124</v>
      </c>
      <c r="H55" s="18"/>
      <c r="I55" s="18"/>
      <c r="J55" s="18"/>
      <c r="K55" s="18">
        <v>32</v>
      </c>
      <c r="L55" s="18">
        <v>42</v>
      </c>
      <c r="M55" s="18">
        <v>30</v>
      </c>
      <c r="N55" s="18">
        <v>22</v>
      </c>
      <c r="O55" s="74"/>
    </row>
    <row r="56" spans="1:15" s="6" customFormat="1" ht="60" x14ac:dyDescent="0.2">
      <c r="A56" s="29" t="s">
        <v>80</v>
      </c>
      <c r="B56" s="30" t="s">
        <v>211</v>
      </c>
      <c r="C56" s="20" t="s">
        <v>150</v>
      </c>
      <c r="D56" s="18">
        <f t="shared" si="14"/>
        <v>54</v>
      </c>
      <c r="E56" s="18">
        <v>18</v>
      </c>
      <c r="F56" s="18">
        <f t="shared" si="15"/>
        <v>36</v>
      </c>
      <c r="G56" s="44">
        <v>20</v>
      </c>
      <c r="H56" s="29"/>
      <c r="I56" s="18"/>
      <c r="J56" s="18">
        <v>36</v>
      </c>
      <c r="K56" s="18"/>
      <c r="L56" s="18"/>
      <c r="M56" s="18"/>
      <c r="N56" s="18"/>
      <c r="O56" s="74"/>
    </row>
    <row r="57" spans="1:15" s="3" customFormat="1" ht="28.5" x14ac:dyDescent="0.2">
      <c r="A57" s="40" t="s">
        <v>30</v>
      </c>
      <c r="B57" s="41" t="s">
        <v>81</v>
      </c>
      <c r="C57" s="36" t="s">
        <v>161</v>
      </c>
      <c r="D57" s="40">
        <f t="shared" ref="D57:M57" si="16">SUM(D58:D60)</f>
        <v>226</v>
      </c>
      <c r="E57" s="40">
        <f t="shared" si="16"/>
        <v>75</v>
      </c>
      <c r="F57" s="40">
        <f t="shared" si="16"/>
        <v>151</v>
      </c>
      <c r="G57" s="40">
        <f t="shared" si="16"/>
        <v>92</v>
      </c>
      <c r="H57" s="40">
        <f t="shared" si="16"/>
        <v>0</v>
      </c>
      <c r="I57" s="40">
        <f t="shared" si="16"/>
        <v>0</v>
      </c>
      <c r="J57" s="40">
        <f t="shared" si="16"/>
        <v>0</v>
      </c>
      <c r="K57" s="40">
        <f t="shared" si="16"/>
        <v>64</v>
      </c>
      <c r="L57" s="40">
        <f t="shared" si="16"/>
        <v>42</v>
      </c>
      <c r="M57" s="40">
        <f t="shared" si="16"/>
        <v>45</v>
      </c>
      <c r="N57" s="40">
        <f>SUM(N58:N60)</f>
        <v>0</v>
      </c>
    </row>
    <row r="58" spans="1:15" s="3" customFormat="1" x14ac:dyDescent="0.2">
      <c r="A58" s="18" t="s">
        <v>31</v>
      </c>
      <c r="B58" s="19" t="s">
        <v>76</v>
      </c>
      <c r="C58" s="20" t="s">
        <v>151</v>
      </c>
      <c r="D58" s="18">
        <f>SUM(E58:F58)</f>
        <v>67</v>
      </c>
      <c r="E58" s="18">
        <v>22</v>
      </c>
      <c r="F58" s="18">
        <f>SUM(I58:N58)</f>
        <v>45</v>
      </c>
      <c r="G58" s="44">
        <v>34</v>
      </c>
      <c r="H58" s="18"/>
      <c r="I58" s="18"/>
      <c r="J58" s="18"/>
      <c r="K58" s="18"/>
      <c r="L58" s="18"/>
      <c r="M58" s="18">
        <v>45</v>
      </c>
      <c r="N58" s="18"/>
      <c r="O58" s="74"/>
    </row>
    <row r="59" spans="1:15" s="3" customFormat="1" ht="30" x14ac:dyDescent="0.2">
      <c r="A59" s="18" t="s">
        <v>32</v>
      </c>
      <c r="B59" s="19" t="s">
        <v>209</v>
      </c>
      <c r="C59" s="20" t="s">
        <v>150</v>
      </c>
      <c r="D59" s="18">
        <f t="shared" ref="D59:D60" si="17">SUM(E59:F59)</f>
        <v>96</v>
      </c>
      <c r="E59" s="18">
        <v>32</v>
      </c>
      <c r="F59" s="18">
        <f t="shared" ref="F59:F60" si="18">SUM(I59:N59)</f>
        <v>64</v>
      </c>
      <c r="G59" s="44">
        <v>50</v>
      </c>
      <c r="H59" s="18"/>
      <c r="I59" s="18"/>
      <c r="J59" s="18"/>
      <c r="K59" s="18">
        <v>64</v>
      </c>
      <c r="L59" s="18"/>
      <c r="M59" s="18"/>
      <c r="N59" s="18"/>
      <c r="O59" s="74"/>
    </row>
    <row r="60" spans="1:15" s="3" customFormat="1" x14ac:dyDescent="0.2">
      <c r="A60" s="18" t="s">
        <v>71</v>
      </c>
      <c r="B60" s="19" t="s">
        <v>83</v>
      </c>
      <c r="C60" s="20" t="s">
        <v>151</v>
      </c>
      <c r="D60" s="18">
        <f t="shared" si="17"/>
        <v>63</v>
      </c>
      <c r="E60" s="18">
        <v>21</v>
      </c>
      <c r="F60" s="18">
        <f t="shared" si="18"/>
        <v>42</v>
      </c>
      <c r="G60" s="44">
        <v>8</v>
      </c>
      <c r="H60" s="18"/>
      <c r="I60" s="18"/>
      <c r="J60" s="18"/>
      <c r="K60" s="18"/>
      <c r="L60" s="18">
        <v>42</v>
      </c>
      <c r="M60" s="18"/>
      <c r="N60" s="18"/>
      <c r="O60" s="74"/>
    </row>
    <row r="61" spans="1:15" s="3" customFormat="1" ht="14.25" x14ac:dyDescent="0.2">
      <c r="A61" s="40" t="s">
        <v>33</v>
      </c>
      <c r="B61" s="41" t="s">
        <v>84</v>
      </c>
      <c r="C61" s="36" t="s">
        <v>160</v>
      </c>
      <c r="D61" s="40">
        <f>D62+D72</f>
        <v>2816</v>
      </c>
      <c r="E61" s="40">
        <f t="shared" ref="E61:N61" si="19">E62+E72</f>
        <v>867</v>
      </c>
      <c r="F61" s="40">
        <f t="shared" si="19"/>
        <v>1949</v>
      </c>
      <c r="G61" s="40">
        <f t="shared" si="19"/>
        <v>876</v>
      </c>
      <c r="H61" s="40">
        <f t="shared" si="19"/>
        <v>40</v>
      </c>
      <c r="I61" s="40">
        <f t="shared" si="19"/>
        <v>0</v>
      </c>
      <c r="J61" s="40">
        <f t="shared" si="19"/>
        <v>36</v>
      </c>
      <c r="K61" s="40">
        <f t="shared" si="19"/>
        <v>280</v>
      </c>
      <c r="L61" s="40">
        <f t="shared" si="19"/>
        <v>702</v>
      </c>
      <c r="M61" s="40">
        <f t="shared" si="19"/>
        <v>507</v>
      </c>
      <c r="N61" s="40">
        <f t="shared" si="19"/>
        <v>424</v>
      </c>
    </row>
    <row r="62" spans="1:15" s="3" customFormat="1" ht="14.25" x14ac:dyDescent="0.2">
      <c r="A62" s="38" t="s">
        <v>34</v>
      </c>
      <c r="B62" s="39" t="s">
        <v>85</v>
      </c>
      <c r="C62" s="46" t="s">
        <v>159</v>
      </c>
      <c r="D62" s="38">
        <f>SUM(D63:D71)</f>
        <v>1221</v>
      </c>
      <c r="E62" s="38">
        <f>SUM(E63:E71)</f>
        <v>407</v>
      </c>
      <c r="F62" s="38">
        <f t="shared" ref="F62:M62" si="20">SUM(F63:F71)</f>
        <v>814</v>
      </c>
      <c r="G62" s="38">
        <f t="shared" si="20"/>
        <v>270</v>
      </c>
      <c r="H62" s="38">
        <f t="shared" si="20"/>
        <v>0</v>
      </c>
      <c r="I62" s="38">
        <f t="shared" si="20"/>
        <v>0</v>
      </c>
      <c r="J62" s="38">
        <f t="shared" si="20"/>
        <v>36</v>
      </c>
      <c r="K62" s="38">
        <f t="shared" si="20"/>
        <v>168</v>
      </c>
      <c r="L62" s="38">
        <f t="shared" si="20"/>
        <v>362</v>
      </c>
      <c r="M62" s="38">
        <f t="shared" si="20"/>
        <v>105</v>
      </c>
      <c r="N62" s="38">
        <f>SUM(N63:N71)</f>
        <v>143</v>
      </c>
    </row>
    <row r="63" spans="1:15" s="3" customFormat="1" x14ac:dyDescent="0.2">
      <c r="A63" s="18" t="s">
        <v>35</v>
      </c>
      <c r="B63" s="19" t="s">
        <v>86</v>
      </c>
      <c r="C63" s="20" t="s">
        <v>154</v>
      </c>
      <c r="D63" s="18">
        <f>SUM(E63:F63)</f>
        <v>140</v>
      </c>
      <c r="E63" s="18">
        <v>47</v>
      </c>
      <c r="F63" s="18">
        <f>SUM(I63:N63)</f>
        <v>93</v>
      </c>
      <c r="G63" s="18">
        <v>12</v>
      </c>
      <c r="H63" s="18"/>
      <c r="I63" s="18"/>
      <c r="J63" s="18"/>
      <c r="K63" s="18">
        <v>24</v>
      </c>
      <c r="L63" s="18">
        <v>69</v>
      </c>
      <c r="M63" s="18"/>
      <c r="N63" s="18"/>
      <c r="O63" s="74"/>
    </row>
    <row r="64" spans="1:15" s="3" customFormat="1" x14ac:dyDescent="0.2">
      <c r="A64" s="18" t="s">
        <v>36</v>
      </c>
      <c r="B64" s="19" t="s">
        <v>87</v>
      </c>
      <c r="C64" s="20" t="s">
        <v>147</v>
      </c>
      <c r="D64" s="18">
        <f t="shared" ref="D64:D71" si="21">SUM(E64:F64)</f>
        <v>111</v>
      </c>
      <c r="E64" s="18">
        <v>37</v>
      </c>
      <c r="F64" s="18">
        <f t="shared" ref="F64:F71" si="22">SUM(I64:N64)</f>
        <v>74</v>
      </c>
      <c r="G64" s="18">
        <v>24</v>
      </c>
      <c r="H64" s="18"/>
      <c r="I64" s="18"/>
      <c r="J64" s="18"/>
      <c r="K64" s="18">
        <v>32</v>
      </c>
      <c r="L64" s="44">
        <v>42</v>
      </c>
      <c r="M64" s="18"/>
      <c r="N64" s="18"/>
      <c r="O64" s="74"/>
    </row>
    <row r="65" spans="1:15" s="73" customFormat="1" x14ac:dyDescent="0.2">
      <c r="A65" s="18" t="s">
        <v>37</v>
      </c>
      <c r="B65" s="31" t="s">
        <v>212</v>
      </c>
      <c r="C65" s="72" t="s">
        <v>147</v>
      </c>
      <c r="D65" s="18">
        <f t="shared" si="21"/>
        <v>165</v>
      </c>
      <c r="E65" s="18">
        <f>F65/2</f>
        <v>55</v>
      </c>
      <c r="F65" s="18">
        <f t="shared" si="22"/>
        <v>110</v>
      </c>
      <c r="G65" s="18">
        <v>26</v>
      </c>
      <c r="H65" s="18"/>
      <c r="I65" s="18"/>
      <c r="J65" s="18"/>
      <c r="K65" s="18">
        <v>48</v>
      </c>
      <c r="L65" s="18">
        <v>62</v>
      </c>
      <c r="M65" s="18"/>
      <c r="N65" s="18"/>
      <c r="O65" s="74"/>
    </row>
    <row r="66" spans="1:15" s="3" customFormat="1" x14ac:dyDescent="0.2">
      <c r="A66" s="18" t="s">
        <v>38</v>
      </c>
      <c r="B66" s="19" t="s">
        <v>88</v>
      </c>
      <c r="C66" s="20" t="s">
        <v>150</v>
      </c>
      <c r="D66" s="18">
        <f t="shared" si="21"/>
        <v>103</v>
      </c>
      <c r="E66" s="18">
        <v>34</v>
      </c>
      <c r="F66" s="18">
        <f t="shared" si="22"/>
        <v>69</v>
      </c>
      <c r="G66" s="18">
        <v>10</v>
      </c>
      <c r="H66" s="18"/>
      <c r="I66" s="18"/>
      <c r="J66" s="18"/>
      <c r="K66" s="18"/>
      <c r="L66" s="18">
        <v>69</v>
      </c>
      <c r="M66" s="18"/>
      <c r="N66" s="18"/>
      <c r="O66" s="74"/>
    </row>
    <row r="67" spans="1:15" s="3" customFormat="1" x14ac:dyDescent="0.2">
      <c r="A67" s="18" t="s">
        <v>40</v>
      </c>
      <c r="B67" s="19" t="s">
        <v>89</v>
      </c>
      <c r="C67" s="20" t="s">
        <v>147</v>
      </c>
      <c r="D67" s="18">
        <f t="shared" si="21"/>
        <v>171</v>
      </c>
      <c r="E67" s="18">
        <v>57</v>
      </c>
      <c r="F67" s="18">
        <f t="shared" si="22"/>
        <v>114</v>
      </c>
      <c r="G67" s="18">
        <v>114</v>
      </c>
      <c r="H67" s="18"/>
      <c r="I67" s="18"/>
      <c r="J67" s="18"/>
      <c r="K67" s="18"/>
      <c r="L67" s="18">
        <v>84</v>
      </c>
      <c r="M67" s="18">
        <v>30</v>
      </c>
      <c r="N67" s="18"/>
      <c r="O67" s="74"/>
    </row>
    <row r="68" spans="1:15" s="3" customFormat="1" ht="30" x14ac:dyDescent="0.2">
      <c r="A68" s="18" t="s">
        <v>42</v>
      </c>
      <c r="B68" s="19" t="s">
        <v>90</v>
      </c>
      <c r="C68" s="20" t="s">
        <v>147</v>
      </c>
      <c r="D68" s="18">
        <f t="shared" si="21"/>
        <v>102</v>
      </c>
      <c r="E68" s="18">
        <v>34</v>
      </c>
      <c r="F68" s="18">
        <f t="shared" si="22"/>
        <v>68</v>
      </c>
      <c r="G68" s="18">
        <v>12</v>
      </c>
      <c r="H68" s="18"/>
      <c r="I68" s="18"/>
      <c r="J68" s="18">
        <v>36</v>
      </c>
      <c r="K68" s="18">
        <v>32</v>
      </c>
      <c r="L68" s="18"/>
      <c r="M68" s="18"/>
      <c r="N68" s="18"/>
      <c r="O68" s="74"/>
    </row>
    <row r="69" spans="1:15" s="3" customFormat="1" x14ac:dyDescent="0.2">
      <c r="A69" s="18" t="s">
        <v>72</v>
      </c>
      <c r="B69" s="19" t="s">
        <v>91</v>
      </c>
      <c r="C69" s="20" t="s">
        <v>147</v>
      </c>
      <c r="D69" s="18">
        <f t="shared" si="21"/>
        <v>127</v>
      </c>
      <c r="E69" s="18">
        <v>42</v>
      </c>
      <c r="F69" s="18">
        <f t="shared" si="22"/>
        <v>85</v>
      </c>
      <c r="G69" s="18">
        <v>20</v>
      </c>
      <c r="H69" s="18"/>
      <c r="I69" s="18"/>
      <c r="J69" s="18"/>
      <c r="K69" s="18"/>
      <c r="L69" s="18"/>
      <c r="M69" s="18">
        <v>30</v>
      </c>
      <c r="N69" s="18">
        <v>55</v>
      </c>
      <c r="O69" s="74"/>
    </row>
    <row r="70" spans="1:15" s="3" customFormat="1" ht="27.75" customHeight="1" x14ac:dyDescent="0.2">
      <c r="A70" s="18" t="s">
        <v>73</v>
      </c>
      <c r="B70" s="19" t="s">
        <v>39</v>
      </c>
      <c r="C70" s="20" t="s">
        <v>154</v>
      </c>
      <c r="D70" s="18">
        <f t="shared" si="21"/>
        <v>200</v>
      </c>
      <c r="E70" s="18">
        <v>67</v>
      </c>
      <c r="F70" s="18">
        <f t="shared" si="22"/>
        <v>133</v>
      </c>
      <c r="G70" s="18">
        <v>30</v>
      </c>
      <c r="H70" s="18"/>
      <c r="I70" s="18"/>
      <c r="J70" s="18"/>
      <c r="K70" s="18"/>
      <c r="L70" s="18"/>
      <c r="M70" s="18">
        <v>45</v>
      </c>
      <c r="N70" s="18">
        <v>88</v>
      </c>
      <c r="O70" s="74"/>
    </row>
    <row r="71" spans="1:15" s="3" customFormat="1" x14ac:dyDescent="0.2">
      <c r="A71" s="18" t="s">
        <v>74</v>
      </c>
      <c r="B71" s="19" t="s">
        <v>41</v>
      </c>
      <c r="C71" s="20" t="s">
        <v>147</v>
      </c>
      <c r="D71" s="18">
        <f t="shared" si="21"/>
        <v>102</v>
      </c>
      <c r="E71" s="18">
        <v>34</v>
      </c>
      <c r="F71" s="18">
        <f t="shared" si="22"/>
        <v>68</v>
      </c>
      <c r="G71" s="18">
        <v>22</v>
      </c>
      <c r="H71" s="18"/>
      <c r="I71" s="18"/>
      <c r="J71" s="18"/>
      <c r="K71" s="18">
        <v>32</v>
      </c>
      <c r="L71" s="44">
        <v>36</v>
      </c>
      <c r="M71" s="18"/>
      <c r="N71" s="18"/>
      <c r="O71" s="74"/>
    </row>
    <row r="72" spans="1:15" s="6" customFormat="1" ht="14.25" x14ac:dyDescent="0.2">
      <c r="A72" s="38" t="s">
        <v>43</v>
      </c>
      <c r="B72" s="39" t="s">
        <v>44</v>
      </c>
      <c r="C72" s="46" t="s">
        <v>158</v>
      </c>
      <c r="D72" s="38">
        <f>D73+D79+D86</f>
        <v>1595</v>
      </c>
      <c r="E72" s="38">
        <f t="shared" ref="E72:N72" si="23">E73+E79+E86</f>
        <v>460</v>
      </c>
      <c r="F72" s="38">
        <f>F73+F79+F86</f>
        <v>1135</v>
      </c>
      <c r="G72" s="38">
        <f t="shared" si="23"/>
        <v>606</v>
      </c>
      <c r="H72" s="38">
        <f t="shared" si="23"/>
        <v>40</v>
      </c>
      <c r="I72" s="38">
        <f t="shared" si="23"/>
        <v>0</v>
      </c>
      <c r="J72" s="38">
        <f t="shared" si="23"/>
        <v>0</v>
      </c>
      <c r="K72" s="38">
        <f t="shared" si="23"/>
        <v>112</v>
      </c>
      <c r="L72" s="38">
        <f t="shared" si="23"/>
        <v>340</v>
      </c>
      <c r="M72" s="38">
        <f t="shared" si="23"/>
        <v>402</v>
      </c>
      <c r="N72" s="38">
        <f t="shared" si="23"/>
        <v>281</v>
      </c>
      <c r="O72" s="74"/>
    </row>
    <row r="73" spans="1:15" s="6" customFormat="1" ht="28.5" x14ac:dyDescent="0.2">
      <c r="A73" s="23" t="s">
        <v>45</v>
      </c>
      <c r="B73" s="37" t="s">
        <v>92</v>
      </c>
      <c r="C73" s="25" t="s">
        <v>161</v>
      </c>
      <c r="D73" s="23">
        <f>SUM(D74:D78)</f>
        <v>524</v>
      </c>
      <c r="E73" s="23">
        <f t="shared" ref="E73:N73" si="24">SUM(E74:E78)</f>
        <v>151</v>
      </c>
      <c r="F73" s="23">
        <f>SUM(F74:F78)</f>
        <v>373</v>
      </c>
      <c r="G73" s="23">
        <f t="shared" si="24"/>
        <v>154</v>
      </c>
      <c r="H73" s="23">
        <f t="shared" si="24"/>
        <v>0</v>
      </c>
      <c r="I73" s="23">
        <f t="shared" si="24"/>
        <v>0</v>
      </c>
      <c r="J73" s="23">
        <f t="shared" si="24"/>
        <v>0</v>
      </c>
      <c r="K73" s="23">
        <f t="shared" si="24"/>
        <v>0</v>
      </c>
      <c r="L73" s="23">
        <f t="shared" si="24"/>
        <v>0</v>
      </c>
      <c r="M73" s="23">
        <f t="shared" si="24"/>
        <v>180</v>
      </c>
      <c r="N73" s="23">
        <f t="shared" si="24"/>
        <v>193</v>
      </c>
      <c r="O73" s="74"/>
    </row>
    <row r="74" spans="1:15" s="71" customFormat="1" ht="19.5" customHeight="1" x14ac:dyDescent="0.2">
      <c r="A74" s="18" t="s">
        <v>46</v>
      </c>
      <c r="B74" s="31" t="s">
        <v>93</v>
      </c>
      <c r="C74" s="72" t="s">
        <v>210</v>
      </c>
      <c r="D74" s="18">
        <f>SUM(E74:F74)</f>
        <v>206</v>
      </c>
      <c r="E74" s="18">
        <v>69</v>
      </c>
      <c r="F74" s="18">
        <f>SUM(I74:N74)</f>
        <v>137</v>
      </c>
      <c r="G74" s="18">
        <v>79</v>
      </c>
      <c r="H74" s="18"/>
      <c r="I74" s="18"/>
      <c r="J74" s="18"/>
      <c r="K74" s="18"/>
      <c r="L74" s="18"/>
      <c r="M74" s="18">
        <v>60</v>
      </c>
      <c r="N74" s="18">
        <v>77</v>
      </c>
      <c r="O74" s="74"/>
    </row>
    <row r="75" spans="1:15" s="3" customFormat="1" ht="30" customHeight="1" x14ac:dyDescent="0.2">
      <c r="A75" s="18" t="s">
        <v>47</v>
      </c>
      <c r="B75" s="31" t="s">
        <v>94</v>
      </c>
      <c r="C75" s="20" t="s">
        <v>182</v>
      </c>
      <c r="D75" s="18">
        <f t="shared" ref="D75:D78" si="25">SUM(E75:F75)</f>
        <v>123</v>
      </c>
      <c r="E75" s="18">
        <v>41</v>
      </c>
      <c r="F75" s="18">
        <f t="shared" ref="F75:F78" si="26">SUM(I75:N75)</f>
        <v>82</v>
      </c>
      <c r="G75" s="18">
        <v>20</v>
      </c>
      <c r="H75" s="18"/>
      <c r="I75" s="18"/>
      <c r="J75" s="18"/>
      <c r="K75" s="18"/>
      <c r="L75" s="18"/>
      <c r="M75" s="18">
        <v>60</v>
      </c>
      <c r="N75" s="18">
        <v>22</v>
      </c>
      <c r="O75" s="74"/>
    </row>
    <row r="76" spans="1:15" s="3" customFormat="1" ht="18.75" customHeight="1" x14ac:dyDescent="0.2">
      <c r="A76" s="18" t="s">
        <v>95</v>
      </c>
      <c r="B76" s="31" t="s">
        <v>96</v>
      </c>
      <c r="C76" s="20" t="s">
        <v>182</v>
      </c>
      <c r="D76" s="18">
        <f t="shared" si="25"/>
        <v>123</v>
      </c>
      <c r="E76" s="18">
        <v>41</v>
      </c>
      <c r="F76" s="18">
        <f t="shared" si="26"/>
        <v>82</v>
      </c>
      <c r="G76" s="18">
        <v>55</v>
      </c>
      <c r="H76" s="18"/>
      <c r="I76" s="18"/>
      <c r="J76" s="18"/>
      <c r="K76" s="18"/>
      <c r="L76" s="18"/>
      <c r="M76" s="18">
        <v>60</v>
      </c>
      <c r="N76" s="18">
        <v>22</v>
      </c>
      <c r="O76" s="74"/>
    </row>
    <row r="77" spans="1:15" s="3" customFormat="1" ht="18.75" customHeight="1" x14ac:dyDescent="0.2">
      <c r="A77" s="18" t="s">
        <v>143</v>
      </c>
      <c r="B77" s="31" t="s">
        <v>48</v>
      </c>
      <c r="C77" s="20" t="s">
        <v>204</v>
      </c>
      <c r="D77" s="18">
        <f t="shared" si="25"/>
        <v>36</v>
      </c>
      <c r="E77" s="18"/>
      <c r="F77" s="18">
        <f t="shared" si="26"/>
        <v>36</v>
      </c>
      <c r="G77" s="18"/>
      <c r="H77" s="18"/>
      <c r="I77" s="18"/>
      <c r="J77" s="18"/>
      <c r="K77" s="18"/>
      <c r="L77" s="18"/>
      <c r="M77" s="18"/>
      <c r="N77" s="18">
        <v>36</v>
      </c>
      <c r="O77" s="74"/>
    </row>
    <row r="78" spans="1:15" s="3" customFormat="1" x14ac:dyDescent="0.2">
      <c r="A78" s="18" t="s">
        <v>97</v>
      </c>
      <c r="B78" s="31" t="s">
        <v>49</v>
      </c>
      <c r="C78" s="20" t="s">
        <v>204</v>
      </c>
      <c r="D78" s="18">
        <f t="shared" si="25"/>
        <v>36</v>
      </c>
      <c r="E78" s="18"/>
      <c r="F78" s="18">
        <f t="shared" si="26"/>
        <v>36</v>
      </c>
      <c r="G78" s="18"/>
      <c r="H78" s="18"/>
      <c r="I78" s="18"/>
      <c r="J78" s="18"/>
      <c r="K78" s="18"/>
      <c r="L78" s="18"/>
      <c r="M78" s="18"/>
      <c r="N78" s="18">
        <v>36</v>
      </c>
      <c r="O78" s="74"/>
    </row>
    <row r="79" spans="1:15" s="3" customFormat="1" ht="42.75" x14ac:dyDescent="0.2">
      <c r="A79" s="23" t="s">
        <v>50</v>
      </c>
      <c r="B79" s="37" t="s">
        <v>98</v>
      </c>
      <c r="C79" s="25" t="s">
        <v>205</v>
      </c>
      <c r="D79" s="23">
        <f>SUM(D80:D85)</f>
        <v>483</v>
      </c>
      <c r="E79" s="23">
        <f t="shared" ref="E79:N79" si="27">SUM(E80:E85)</f>
        <v>137</v>
      </c>
      <c r="F79" s="23">
        <f>SUM(F80:F85)</f>
        <v>346</v>
      </c>
      <c r="G79" s="23">
        <f t="shared" si="27"/>
        <v>164</v>
      </c>
      <c r="H79" s="23">
        <f t="shared" si="27"/>
        <v>20</v>
      </c>
      <c r="I79" s="23">
        <f t="shared" si="27"/>
        <v>0</v>
      </c>
      <c r="J79" s="23">
        <f t="shared" si="27"/>
        <v>0</v>
      </c>
      <c r="K79" s="23">
        <f t="shared" si="27"/>
        <v>0</v>
      </c>
      <c r="L79" s="23">
        <f t="shared" si="27"/>
        <v>36</v>
      </c>
      <c r="M79" s="23">
        <f t="shared" si="27"/>
        <v>222</v>
      </c>
      <c r="N79" s="23">
        <f t="shared" si="27"/>
        <v>88</v>
      </c>
      <c r="O79" s="74"/>
    </row>
    <row r="80" spans="1:15" s="3" customFormat="1" ht="28.5" customHeight="1" x14ac:dyDescent="0.2">
      <c r="A80" s="18" t="s">
        <v>51</v>
      </c>
      <c r="B80" s="31" t="s">
        <v>99</v>
      </c>
      <c r="C80" s="20" t="s">
        <v>182</v>
      </c>
      <c r="D80" s="18">
        <f>SUM(E80:F80)</f>
        <v>94</v>
      </c>
      <c r="E80" s="18">
        <v>31</v>
      </c>
      <c r="F80" s="18">
        <f>SUM(I80:N80)</f>
        <v>63</v>
      </c>
      <c r="G80" s="18">
        <v>30</v>
      </c>
      <c r="H80" s="18"/>
      <c r="I80" s="18"/>
      <c r="J80" s="18"/>
      <c r="K80" s="18"/>
      <c r="L80" s="18"/>
      <c r="M80" s="18">
        <v>30</v>
      </c>
      <c r="N80" s="18">
        <v>33</v>
      </c>
      <c r="O80" s="74"/>
    </row>
    <row r="81" spans="1:19" s="3" customFormat="1" ht="30" customHeight="1" x14ac:dyDescent="0.2">
      <c r="A81" s="18" t="s">
        <v>52</v>
      </c>
      <c r="B81" s="31" t="s">
        <v>100</v>
      </c>
      <c r="C81" s="20" t="s">
        <v>182</v>
      </c>
      <c r="D81" s="18">
        <f t="shared" ref="D81:D85" si="28">SUM(E81:F81)</f>
        <v>95</v>
      </c>
      <c r="E81" s="18">
        <v>32</v>
      </c>
      <c r="F81" s="18">
        <f t="shared" ref="F81:F85" si="29">SUM(I81:N81)</f>
        <v>63</v>
      </c>
      <c r="G81" s="18">
        <v>30</v>
      </c>
      <c r="H81" s="18"/>
      <c r="I81" s="18"/>
      <c r="J81" s="18"/>
      <c r="K81" s="18"/>
      <c r="L81" s="18"/>
      <c r="M81" s="18">
        <v>30</v>
      </c>
      <c r="N81" s="18">
        <v>33</v>
      </c>
      <c r="O81" s="74"/>
    </row>
    <row r="82" spans="1:19" s="3" customFormat="1" ht="22.5" customHeight="1" x14ac:dyDescent="0.2">
      <c r="A82" s="18" t="s">
        <v>101</v>
      </c>
      <c r="B82" s="31" t="s">
        <v>102</v>
      </c>
      <c r="C82" s="20" t="s">
        <v>147</v>
      </c>
      <c r="D82" s="18">
        <f t="shared" si="28"/>
        <v>144</v>
      </c>
      <c r="E82" s="18">
        <v>48</v>
      </c>
      <c r="F82" s="18">
        <f t="shared" si="29"/>
        <v>96</v>
      </c>
      <c r="G82" s="18">
        <v>74</v>
      </c>
      <c r="H82" s="18">
        <v>20</v>
      </c>
      <c r="I82" s="18"/>
      <c r="J82" s="18"/>
      <c r="K82" s="18"/>
      <c r="L82" s="18">
        <v>36</v>
      </c>
      <c r="M82" s="18">
        <v>60</v>
      </c>
      <c r="N82" s="18"/>
      <c r="O82" s="74"/>
    </row>
    <row r="83" spans="1:19" s="3" customFormat="1" ht="18" customHeight="1" x14ac:dyDescent="0.2">
      <c r="A83" s="18" t="s">
        <v>103</v>
      </c>
      <c r="B83" s="31" t="s">
        <v>104</v>
      </c>
      <c r="C83" s="20" t="s">
        <v>147</v>
      </c>
      <c r="D83" s="18">
        <f t="shared" si="28"/>
        <v>78</v>
      </c>
      <c r="E83" s="18">
        <v>26</v>
      </c>
      <c r="F83" s="18">
        <f t="shared" si="29"/>
        <v>52</v>
      </c>
      <c r="G83" s="18">
        <v>30</v>
      </c>
      <c r="H83" s="18"/>
      <c r="I83" s="18"/>
      <c r="J83" s="18"/>
      <c r="K83" s="18"/>
      <c r="L83" s="18"/>
      <c r="M83" s="18">
        <v>30</v>
      </c>
      <c r="N83" s="18">
        <v>22</v>
      </c>
      <c r="O83" s="74"/>
    </row>
    <row r="84" spans="1:19" s="3" customFormat="1" ht="18" customHeight="1" x14ac:dyDescent="0.2">
      <c r="A84" s="18" t="s">
        <v>144</v>
      </c>
      <c r="B84" s="31" t="s">
        <v>48</v>
      </c>
      <c r="C84" s="20" t="s">
        <v>204</v>
      </c>
      <c r="D84" s="18">
        <f t="shared" si="28"/>
        <v>36</v>
      </c>
      <c r="E84" s="18"/>
      <c r="F84" s="18">
        <f t="shared" si="29"/>
        <v>36</v>
      </c>
      <c r="G84" s="18"/>
      <c r="H84" s="18"/>
      <c r="I84" s="18"/>
      <c r="J84" s="18"/>
      <c r="K84" s="18"/>
      <c r="L84" s="18"/>
      <c r="M84" s="18">
        <v>36</v>
      </c>
      <c r="N84" s="18"/>
      <c r="O84" s="74"/>
    </row>
    <row r="85" spans="1:19" s="3" customFormat="1" x14ac:dyDescent="0.2">
      <c r="A85" s="18" t="s">
        <v>105</v>
      </c>
      <c r="B85" s="31" t="s">
        <v>49</v>
      </c>
      <c r="C85" s="20" t="s">
        <v>204</v>
      </c>
      <c r="D85" s="18">
        <f t="shared" si="28"/>
        <v>36</v>
      </c>
      <c r="E85" s="18"/>
      <c r="F85" s="18">
        <f t="shared" si="29"/>
        <v>36</v>
      </c>
      <c r="G85" s="18"/>
      <c r="H85" s="18"/>
      <c r="I85" s="18"/>
      <c r="J85" s="18"/>
      <c r="K85" s="18"/>
      <c r="L85" s="18"/>
      <c r="M85" s="18">
        <v>36</v>
      </c>
      <c r="N85" s="18"/>
      <c r="O85" s="74"/>
    </row>
    <row r="86" spans="1:19" s="13" customFormat="1" ht="28.5" x14ac:dyDescent="0.2">
      <c r="A86" s="23" t="s">
        <v>53</v>
      </c>
      <c r="B86" s="37" t="s">
        <v>155</v>
      </c>
      <c r="C86" s="25" t="s">
        <v>157</v>
      </c>
      <c r="D86" s="23">
        <f>SUM(D87:D90)</f>
        <v>588</v>
      </c>
      <c r="E86" s="23">
        <f>SUM(E87:E90)</f>
        <v>172</v>
      </c>
      <c r="F86" s="23">
        <f>SUM(F87:F90)</f>
        <v>416</v>
      </c>
      <c r="G86" s="23">
        <f t="shared" ref="G86:L86" si="30">SUM(G87:G90)</f>
        <v>288</v>
      </c>
      <c r="H86" s="23">
        <f t="shared" si="30"/>
        <v>20</v>
      </c>
      <c r="I86" s="23">
        <f t="shared" si="30"/>
        <v>0</v>
      </c>
      <c r="J86" s="23">
        <f t="shared" si="30"/>
        <v>0</v>
      </c>
      <c r="K86" s="23">
        <f t="shared" si="30"/>
        <v>112</v>
      </c>
      <c r="L86" s="23">
        <f t="shared" si="30"/>
        <v>304</v>
      </c>
      <c r="M86" s="23">
        <f>SUM(M87:M90)</f>
        <v>0</v>
      </c>
      <c r="N86" s="23">
        <f>SUM(N87:N90)</f>
        <v>0</v>
      </c>
      <c r="O86" s="74"/>
    </row>
    <row r="87" spans="1:19" s="65" customFormat="1" ht="18" customHeight="1" x14ac:dyDescent="0.2">
      <c r="A87" s="44" t="s">
        <v>54</v>
      </c>
      <c r="B87" s="63" t="s">
        <v>106</v>
      </c>
      <c r="C87" s="64" t="s">
        <v>147</v>
      </c>
      <c r="D87" s="44">
        <f>SUM(E87:F87)</f>
        <v>327</v>
      </c>
      <c r="E87" s="44">
        <f>F87/2</f>
        <v>109</v>
      </c>
      <c r="F87" s="44">
        <f>SUM(I87:N87)</f>
        <v>218</v>
      </c>
      <c r="G87" s="44">
        <v>183</v>
      </c>
      <c r="H87" s="44">
        <v>20</v>
      </c>
      <c r="I87" s="44"/>
      <c r="J87" s="44"/>
      <c r="K87" s="44">
        <v>112</v>
      </c>
      <c r="L87" s="44">
        <v>106</v>
      </c>
      <c r="M87" s="44"/>
      <c r="N87" s="44"/>
      <c r="O87" s="74"/>
    </row>
    <row r="88" spans="1:19" s="65" customFormat="1" ht="16.5" customHeight="1" x14ac:dyDescent="0.2">
      <c r="A88" s="45" t="s">
        <v>107</v>
      </c>
      <c r="B88" s="66" t="s">
        <v>108</v>
      </c>
      <c r="C88" s="64" t="s">
        <v>147</v>
      </c>
      <c r="D88" s="44">
        <f t="shared" ref="D88:D90" si="31">SUM(E88:F88)</f>
        <v>189</v>
      </c>
      <c r="E88" s="44">
        <v>63</v>
      </c>
      <c r="F88" s="44">
        <f>SUM(I88:N88)</f>
        <v>126</v>
      </c>
      <c r="G88" s="44">
        <v>105</v>
      </c>
      <c r="H88" s="44"/>
      <c r="I88" s="44"/>
      <c r="J88" s="44"/>
      <c r="K88" s="44"/>
      <c r="L88" s="44">
        <v>126</v>
      </c>
      <c r="M88" s="44"/>
      <c r="N88" s="44"/>
      <c r="O88" s="74"/>
    </row>
    <row r="89" spans="1:19" s="3" customFormat="1" ht="15" customHeight="1" x14ac:dyDescent="0.2">
      <c r="A89" s="18" t="s">
        <v>109</v>
      </c>
      <c r="B89" s="31" t="s">
        <v>48</v>
      </c>
      <c r="C89" s="20" t="s">
        <v>204</v>
      </c>
      <c r="D89" s="18">
        <f t="shared" si="31"/>
        <v>36</v>
      </c>
      <c r="E89" s="18"/>
      <c r="F89" s="18">
        <f t="shared" ref="F89:F90" si="32">SUM(I89:N89)</f>
        <v>36</v>
      </c>
      <c r="G89" s="18"/>
      <c r="H89" s="18"/>
      <c r="I89" s="18"/>
      <c r="J89" s="18"/>
      <c r="K89" s="18"/>
      <c r="L89" s="18">
        <v>36</v>
      </c>
      <c r="M89" s="18"/>
      <c r="N89" s="18"/>
      <c r="O89" s="74"/>
    </row>
    <row r="90" spans="1:19" s="6" customFormat="1" x14ac:dyDescent="0.2">
      <c r="A90" s="18" t="s">
        <v>145</v>
      </c>
      <c r="B90" s="31" t="s">
        <v>146</v>
      </c>
      <c r="C90" s="20" t="s">
        <v>204</v>
      </c>
      <c r="D90" s="18">
        <f t="shared" si="31"/>
        <v>36</v>
      </c>
      <c r="E90" s="18"/>
      <c r="F90" s="18">
        <f t="shared" si="32"/>
        <v>36</v>
      </c>
      <c r="G90" s="18"/>
      <c r="H90" s="18"/>
      <c r="I90" s="18"/>
      <c r="J90" s="18"/>
      <c r="K90" s="18"/>
      <c r="L90" s="18">
        <v>36</v>
      </c>
      <c r="M90" s="18"/>
      <c r="N90" s="18"/>
      <c r="O90" s="74"/>
    </row>
    <row r="91" spans="1:19" s="6" customFormat="1" ht="14.25" x14ac:dyDescent="0.2">
      <c r="A91" s="90" t="s">
        <v>55</v>
      </c>
      <c r="B91" s="90"/>
      <c r="C91" s="47" t="s">
        <v>189</v>
      </c>
      <c r="D91" s="48">
        <f t="shared" ref="D91:N91" si="33">D30+D51+D57+D61</f>
        <v>5724</v>
      </c>
      <c r="E91" s="48">
        <f t="shared" si="33"/>
        <v>1836</v>
      </c>
      <c r="F91" s="48">
        <f t="shared" si="33"/>
        <v>3888</v>
      </c>
      <c r="G91" s="48">
        <f t="shared" si="33"/>
        <v>1949</v>
      </c>
      <c r="H91" s="48">
        <f t="shared" si="33"/>
        <v>40</v>
      </c>
      <c r="I91" s="70">
        <f>I30+I51+I57+I61</f>
        <v>576</v>
      </c>
      <c r="J91" s="48">
        <f t="shared" si="33"/>
        <v>828</v>
      </c>
      <c r="K91" s="48">
        <f t="shared" si="33"/>
        <v>576</v>
      </c>
      <c r="L91" s="48">
        <f t="shared" si="33"/>
        <v>828</v>
      </c>
      <c r="M91" s="48">
        <f t="shared" si="33"/>
        <v>612</v>
      </c>
      <c r="N91" s="48">
        <f t="shared" si="33"/>
        <v>468</v>
      </c>
      <c r="R91" s="10"/>
      <c r="S91" s="10"/>
    </row>
    <row r="92" spans="1:19" s="6" customFormat="1" ht="28.5" x14ac:dyDescent="0.2">
      <c r="A92" s="27" t="s">
        <v>110</v>
      </c>
      <c r="B92" s="28" t="s">
        <v>111</v>
      </c>
      <c r="C92" s="32"/>
      <c r="D92" s="18"/>
      <c r="E92" s="18"/>
      <c r="F92" s="18"/>
      <c r="G92" s="18"/>
      <c r="H92" s="27"/>
      <c r="I92" s="69"/>
      <c r="J92" s="69"/>
      <c r="K92" s="69"/>
      <c r="L92" s="69"/>
      <c r="M92" s="69"/>
      <c r="N92" s="27" t="s">
        <v>149</v>
      </c>
      <c r="R92" s="10"/>
      <c r="S92" s="10"/>
    </row>
    <row r="93" spans="1:19" s="6" customFormat="1" ht="18.75" customHeight="1" x14ac:dyDescent="0.2">
      <c r="A93" s="27" t="s">
        <v>112</v>
      </c>
      <c r="B93" s="28" t="s">
        <v>156</v>
      </c>
      <c r="C93" s="32"/>
      <c r="D93" s="18"/>
      <c r="E93" s="18"/>
      <c r="F93" s="18"/>
      <c r="G93" s="18"/>
      <c r="H93" s="27"/>
      <c r="I93" s="27"/>
      <c r="J93" s="27"/>
      <c r="K93" s="27"/>
      <c r="L93" s="27"/>
      <c r="M93" s="27"/>
      <c r="N93" s="27" t="s">
        <v>56</v>
      </c>
    </row>
    <row r="94" spans="1:19" ht="22.5" customHeight="1" x14ac:dyDescent="0.25">
      <c r="A94" s="100" t="s">
        <v>141</v>
      </c>
      <c r="B94" s="101"/>
      <c r="C94" s="101"/>
      <c r="D94" s="101"/>
      <c r="E94" s="102"/>
      <c r="F94" s="121" t="s">
        <v>55</v>
      </c>
      <c r="G94" s="86" t="s">
        <v>58</v>
      </c>
      <c r="H94" s="87"/>
      <c r="I94" s="33">
        <f>I30+I51+I57+I62+I74+I75+I76+I80+I81+I82+I83+I87+I88+I89</f>
        <v>576</v>
      </c>
      <c r="J94" s="33">
        <f>J30+J51+J57+J62+J74+J75+J76+J80+J81+J82+J83+J87+J88+J89</f>
        <v>828</v>
      </c>
      <c r="K94" s="33">
        <f>K30+K51+K57+K62+K74+K75+K76+K80+K81+K82+K83+K87+K88+K89</f>
        <v>576</v>
      </c>
      <c r="L94" s="33">
        <v>756</v>
      </c>
      <c r="M94" s="33">
        <f>M30+M51+M57+M62+M74+M75+M76+M80+M81+M82+M83+M87+M88+M89</f>
        <v>540</v>
      </c>
      <c r="N94" s="21">
        <f>N30+N51+N57+N62+N74+N75+N76+N80+N81+N82+N83+N87+N88+N89</f>
        <v>396</v>
      </c>
      <c r="O94" s="15"/>
    </row>
    <row r="95" spans="1:19" ht="27.75" customHeight="1" x14ac:dyDescent="0.25">
      <c r="A95" s="100" t="s">
        <v>156</v>
      </c>
      <c r="B95" s="101"/>
      <c r="C95" s="101"/>
      <c r="D95" s="101"/>
      <c r="E95" s="102"/>
      <c r="F95" s="121"/>
      <c r="G95" s="88" t="s">
        <v>59</v>
      </c>
      <c r="H95" s="89"/>
      <c r="I95" s="34">
        <f>SUM(I90)</f>
        <v>0</v>
      </c>
      <c r="J95" s="34">
        <f t="shared" ref="J95:L95" si="34">SUM(J90)</f>
        <v>0</v>
      </c>
      <c r="K95" s="34">
        <f t="shared" si="34"/>
        <v>0</v>
      </c>
      <c r="L95" s="34">
        <f t="shared" si="34"/>
        <v>36</v>
      </c>
      <c r="M95" s="34">
        <v>36</v>
      </c>
      <c r="N95" s="34">
        <v>36</v>
      </c>
      <c r="O95" s="15"/>
    </row>
    <row r="96" spans="1:19" ht="23.25" customHeight="1" x14ac:dyDescent="0.25">
      <c r="A96" s="100" t="s">
        <v>113</v>
      </c>
      <c r="B96" s="101"/>
      <c r="C96" s="101"/>
      <c r="D96" s="101"/>
      <c r="E96" s="102"/>
      <c r="F96" s="121"/>
      <c r="G96" s="98" t="s">
        <v>60</v>
      </c>
      <c r="H96" s="99"/>
      <c r="I96" s="34">
        <f>I78+I85</f>
        <v>0</v>
      </c>
      <c r="J96" s="34">
        <f t="shared" ref="J96:N96" si="35">J78+J85</f>
        <v>0</v>
      </c>
      <c r="K96" s="34">
        <f t="shared" si="35"/>
        <v>0</v>
      </c>
      <c r="L96" s="34">
        <v>36</v>
      </c>
      <c r="M96" s="34">
        <f t="shared" si="35"/>
        <v>36</v>
      </c>
      <c r="N96" s="34">
        <f t="shared" si="35"/>
        <v>36</v>
      </c>
      <c r="O96" s="15"/>
    </row>
    <row r="97" spans="1:15" ht="21.75" customHeight="1" x14ac:dyDescent="0.25">
      <c r="A97" s="91" t="s">
        <v>62</v>
      </c>
      <c r="B97" s="92"/>
      <c r="C97" s="92"/>
      <c r="D97" s="92"/>
      <c r="E97" s="93"/>
      <c r="F97" s="121"/>
      <c r="G97" s="88" t="s">
        <v>61</v>
      </c>
      <c r="H97" s="89"/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144</v>
      </c>
      <c r="O97" s="15"/>
    </row>
    <row r="98" spans="1:15" ht="36" customHeight="1" x14ac:dyDescent="0.25">
      <c r="A98" s="108"/>
      <c r="B98" s="109"/>
      <c r="C98" s="109"/>
      <c r="D98" s="109"/>
      <c r="E98" s="110"/>
      <c r="F98" s="121"/>
      <c r="G98" s="88" t="s">
        <v>142</v>
      </c>
      <c r="H98" s="89"/>
      <c r="I98" s="21">
        <v>1</v>
      </c>
      <c r="J98" s="21">
        <v>3</v>
      </c>
      <c r="K98" s="21">
        <v>2</v>
      </c>
      <c r="L98" s="21">
        <v>3</v>
      </c>
      <c r="M98" s="21">
        <v>0</v>
      </c>
      <c r="N98" s="21">
        <v>3</v>
      </c>
      <c r="O98" s="15"/>
    </row>
    <row r="99" spans="1:15" ht="15" customHeight="1" x14ac:dyDescent="0.25">
      <c r="A99" s="91" t="s">
        <v>206</v>
      </c>
      <c r="B99" s="92"/>
      <c r="C99" s="92"/>
      <c r="D99" s="92"/>
      <c r="E99" s="93"/>
      <c r="F99" s="121"/>
      <c r="G99" s="88" t="s">
        <v>183</v>
      </c>
      <c r="H99" s="89"/>
      <c r="I99" s="21">
        <v>1</v>
      </c>
      <c r="J99" s="21">
        <v>10</v>
      </c>
      <c r="K99" s="21">
        <v>3</v>
      </c>
      <c r="L99" s="21">
        <v>7</v>
      </c>
      <c r="M99" s="21">
        <v>4</v>
      </c>
      <c r="N99" s="21">
        <v>7</v>
      </c>
      <c r="O99" s="15"/>
    </row>
    <row r="100" spans="1:15" ht="15" customHeight="1" x14ac:dyDescent="0.25">
      <c r="A100" s="111" t="s">
        <v>207</v>
      </c>
      <c r="B100" s="112"/>
      <c r="C100" s="112"/>
      <c r="D100" s="112"/>
      <c r="E100" s="113"/>
      <c r="F100" s="122"/>
      <c r="G100" s="88" t="s">
        <v>184</v>
      </c>
      <c r="H100" s="89"/>
      <c r="I100" s="21">
        <v>1</v>
      </c>
      <c r="J100" s="21">
        <v>0</v>
      </c>
      <c r="K100" s="21">
        <v>1</v>
      </c>
      <c r="L100" s="21">
        <v>1</v>
      </c>
      <c r="M100" s="21">
        <v>1</v>
      </c>
      <c r="N100" s="21">
        <v>0</v>
      </c>
      <c r="O100" s="15"/>
    </row>
    <row r="101" spans="1:15" x14ac:dyDescent="0.25">
      <c r="A101" s="104" t="s">
        <v>185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</row>
    <row r="102" spans="1:15" x14ac:dyDescent="0.25">
      <c r="A102" s="106" t="s">
        <v>208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</row>
    <row r="103" spans="1:15" x14ac:dyDescent="0.25">
      <c r="A103" s="106" t="s">
        <v>190</v>
      </c>
      <c r="B103" s="107"/>
      <c r="C103" s="107"/>
      <c r="D103" s="107"/>
      <c r="E103" s="107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5" ht="18.75" x14ac:dyDescent="0.25">
      <c r="A104" s="59"/>
      <c r="B104" s="60"/>
      <c r="C104" s="49"/>
      <c r="D104" s="49"/>
      <c r="E104" s="49"/>
      <c r="F104" s="50"/>
      <c r="G104" s="51"/>
      <c r="H104" s="105"/>
      <c r="I104" s="105"/>
      <c r="J104" s="105"/>
      <c r="K104" s="105"/>
      <c r="L104" s="105"/>
      <c r="M104" s="105"/>
      <c r="N104" s="105"/>
    </row>
  </sheetData>
  <mergeCells count="53">
    <mergeCell ref="O23:O28"/>
    <mergeCell ref="A101:N101"/>
    <mergeCell ref="H104:N104"/>
    <mergeCell ref="A102:E102"/>
    <mergeCell ref="F102:J102"/>
    <mergeCell ref="K102:N102"/>
    <mergeCell ref="A103:E103"/>
    <mergeCell ref="A98:E98"/>
    <mergeCell ref="A99:E99"/>
    <mergeCell ref="A100:E100"/>
    <mergeCell ref="A23:A28"/>
    <mergeCell ref="D23:H25"/>
    <mergeCell ref="B23:B28"/>
    <mergeCell ref="C23:C28"/>
    <mergeCell ref="F94:F100"/>
    <mergeCell ref="G97:H97"/>
    <mergeCell ref="G98:H98"/>
    <mergeCell ref="G99:H99"/>
    <mergeCell ref="G100:H100"/>
    <mergeCell ref="G96:H96"/>
    <mergeCell ref="A94:E94"/>
    <mergeCell ref="A95:E95"/>
    <mergeCell ref="A96:E96"/>
    <mergeCell ref="E21:N21"/>
    <mergeCell ref="G94:H94"/>
    <mergeCell ref="G95:H95"/>
    <mergeCell ref="A91:B91"/>
    <mergeCell ref="A97:E97"/>
    <mergeCell ref="I23:N25"/>
    <mergeCell ref="D26:D28"/>
    <mergeCell ref="E26:E28"/>
    <mergeCell ref="F26:H26"/>
    <mergeCell ref="I26:J26"/>
    <mergeCell ref="K26:L26"/>
    <mergeCell ref="M26:N26"/>
    <mergeCell ref="F27:F28"/>
    <mergeCell ref="G27:H27"/>
    <mergeCell ref="A2:B2"/>
    <mergeCell ref="A3:B3"/>
    <mergeCell ref="A22:E22"/>
    <mergeCell ref="B7:L7"/>
    <mergeCell ref="B8:L8"/>
    <mergeCell ref="B9:L9"/>
    <mergeCell ref="B10:L10"/>
    <mergeCell ref="B11:L11"/>
    <mergeCell ref="B12:L12"/>
    <mergeCell ref="B13:L13"/>
    <mergeCell ref="B14:L14"/>
    <mergeCell ref="E16:P16"/>
    <mergeCell ref="E18:P18"/>
    <mergeCell ref="E19:P19"/>
    <mergeCell ref="E20:P20"/>
    <mergeCell ref="E17:N17"/>
  </mergeCells>
  <pageMargins left="0.59055118110236227" right="0.19685039370078741" top="0.19685039370078741" bottom="0.19685039370078741" header="0.19685039370078741" footer="0.19685039370078741"/>
  <pageSetup paperSize="9" scale="90" orientation="landscape" r:id="rId1"/>
  <rowBreaks count="2" manualBreakCount="2">
    <brk id="40" max="13" man="1"/>
    <brk id="74" max="13" man="1"/>
  </rowBreaks>
  <ignoredErrors>
    <ignoredError sqref="F86 D86 D79 F79 F57 D57" formula="1"/>
    <ignoredError sqref="F74 F8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11" sqref="I11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7" t="s">
        <v>70</v>
      </c>
    </row>
    <row r="2" spans="1:9" ht="30.75" customHeight="1" x14ac:dyDescent="0.25">
      <c r="A2" s="123" t="s">
        <v>64</v>
      </c>
      <c r="B2" s="123" t="s">
        <v>65</v>
      </c>
      <c r="C2" s="123" t="s">
        <v>48</v>
      </c>
      <c r="D2" s="123" t="s">
        <v>49</v>
      </c>
      <c r="E2" s="123"/>
      <c r="F2" s="123" t="s">
        <v>66</v>
      </c>
      <c r="G2" s="123" t="s">
        <v>57</v>
      </c>
      <c r="H2" s="123" t="s">
        <v>67</v>
      </c>
      <c r="I2" s="123" t="s">
        <v>55</v>
      </c>
    </row>
    <row r="3" spans="1:9" ht="24" x14ac:dyDescent="0.25">
      <c r="A3" s="123"/>
      <c r="B3" s="123"/>
      <c r="C3" s="123"/>
      <c r="D3" s="4" t="s">
        <v>68</v>
      </c>
      <c r="E3" s="4" t="s">
        <v>69</v>
      </c>
      <c r="F3" s="123"/>
      <c r="G3" s="123"/>
      <c r="H3" s="123"/>
      <c r="I3" s="123"/>
    </row>
    <row r="4" spans="1:9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x14ac:dyDescent="0.25">
      <c r="A5" s="4" t="s">
        <v>7</v>
      </c>
      <c r="B5" s="5">
        <v>39</v>
      </c>
      <c r="C5" s="5"/>
      <c r="D5" s="5"/>
      <c r="E5" s="5"/>
      <c r="F5" s="5">
        <v>2</v>
      </c>
      <c r="G5" s="5"/>
      <c r="H5" s="5">
        <v>11</v>
      </c>
      <c r="I5" s="5">
        <f>SUM(B5:H5)</f>
        <v>52</v>
      </c>
    </row>
    <row r="6" spans="1:9" x14ac:dyDescent="0.25">
      <c r="A6" s="4" t="s">
        <v>8</v>
      </c>
      <c r="B6" s="5">
        <v>36</v>
      </c>
      <c r="C6" s="5">
        <v>3</v>
      </c>
      <c r="D6" s="5"/>
      <c r="E6" s="5"/>
      <c r="F6" s="5">
        <v>2</v>
      </c>
      <c r="G6" s="5"/>
      <c r="H6" s="5">
        <v>11</v>
      </c>
      <c r="I6" s="8">
        <f t="shared" ref="I6:I7" si="0">SUM(B6:H6)</f>
        <v>52</v>
      </c>
    </row>
    <row r="7" spans="1:9" x14ac:dyDescent="0.25">
      <c r="A7" s="4" t="s">
        <v>9</v>
      </c>
      <c r="B7" s="5">
        <v>27</v>
      </c>
      <c r="C7" s="5"/>
      <c r="D7" s="5">
        <v>3</v>
      </c>
      <c r="E7" s="5">
        <v>4</v>
      </c>
      <c r="F7" s="5">
        <v>1</v>
      </c>
      <c r="G7" s="5">
        <v>6</v>
      </c>
      <c r="H7" s="5">
        <v>2</v>
      </c>
      <c r="I7" s="8">
        <f t="shared" si="0"/>
        <v>43</v>
      </c>
    </row>
    <row r="8" spans="1:9" x14ac:dyDescent="0.25">
      <c r="A8" s="4" t="s">
        <v>55</v>
      </c>
      <c r="B8" s="4">
        <f t="shared" ref="B8:I8" si="1">SUM(B5:B7)</f>
        <v>102</v>
      </c>
      <c r="C8" s="11">
        <f t="shared" si="1"/>
        <v>3</v>
      </c>
      <c r="D8" s="11">
        <f t="shared" si="1"/>
        <v>3</v>
      </c>
      <c r="E8" s="11">
        <f t="shared" si="1"/>
        <v>4</v>
      </c>
      <c r="F8" s="11">
        <f t="shared" si="1"/>
        <v>5</v>
      </c>
      <c r="G8" s="11">
        <f t="shared" si="1"/>
        <v>6</v>
      </c>
      <c r="H8" s="11">
        <f t="shared" si="1"/>
        <v>24</v>
      </c>
      <c r="I8" s="11">
        <f t="shared" si="1"/>
        <v>147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2021-05-27T10:22:42Z</cp:lastPrinted>
  <dcterms:created xsi:type="dcterms:W3CDTF">2015-01-12T08:18:51Z</dcterms:created>
  <dcterms:modified xsi:type="dcterms:W3CDTF">2021-12-17T05:58:01Z</dcterms:modified>
</cp:coreProperties>
</file>