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план'!$A$1:$P$113</definedName>
  </definedNames>
  <calcPr calcId="144525"/>
</workbook>
</file>

<file path=xl/calcChain.xml><?xml version="1.0" encoding="utf-8"?>
<calcChain xmlns="http://schemas.openxmlformats.org/spreadsheetml/2006/main">
  <c r="E61" i="1" l="1"/>
  <c r="E41" i="1"/>
  <c r="E31" i="1"/>
  <c r="E33" i="1"/>
  <c r="E34" i="1"/>
  <c r="E35" i="1"/>
  <c r="E36" i="1"/>
  <c r="E37" i="1"/>
  <c r="G58" i="1" l="1"/>
  <c r="H58" i="1"/>
  <c r="I58" i="1"/>
  <c r="J58" i="1"/>
  <c r="K58" i="1"/>
  <c r="L58" i="1"/>
  <c r="M58" i="1"/>
  <c r="N58" i="1"/>
  <c r="O58" i="1"/>
  <c r="P58" i="1"/>
  <c r="E70" i="1"/>
  <c r="D70" i="1" s="1"/>
  <c r="E58" i="1" l="1"/>
  <c r="K44" i="1" l="1"/>
  <c r="L44" i="1"/>
  <c r="M44" i="1"/>
  <c r="N44" i="1"/>
  <c r="O44" i="1"/>
  <c r="P44" i="1"/>
  <c r="C39" i="1"/>
  <c r="F45" i="1"/>
  <c r="D45" i="1" s="1"/>
  <c r="D41" i="1"/>
  <c r="C36" i="1"/>
  <c r="D36" i="1"/>
  <c r="E44" i="1" l="1"/>
  <c r="F44" i="1"/>
  <c r="G44" i="1"/>
  <c r="H44" i="1"/>
  <c r="I44" i="1"/>
  <c r="J44" i="1"/>
  <c r="F68" i="1" l="1"/>
  <c r="D68" i="1" s="1"/>
  <c r="M78" i="1" l="1"/>
  <c r="N78" i="1"/>
  <c r="E87" i="1"/>
  <c r="F69" i="1"/>
  <c r="D69" i="1" s="1"/>
  <c r="E38" i="1" l="1"/>
  <c r="G38" i="1"/>
  <c r="H38" i="1"/>
  <c r="I38" i="1"/>
  <c r="J38" i="1"/>
  <c r="K38" i="1"/>
  <c r="L38" i="1"/>
  <c r="M38" i="1"/>
  <c r="N38" i="1"/>
  <c r="O38" i="1"/>
  <c r="P38" i="1"/>
  <c r="F66" i="1" l="1"/>
  <c r="D66" i="1" s="1"/>
  <c r="F65" i="1" l="1"/>
  <c r="D65" i="1" s="1"/>
  <c r="D44" i="1" l="1"/>
  <c r="G94" i="1" l="1"/>
  <c r="F49" i="1"/>
  <c r="D49" i="1" s="1"/>
  <c r="F50" i="1"/>
  <c r="D50" i="1" s="1"/>
  <c r="F51" i="1"/>
  <c r="D51" i="1" s="1"/>
  <c r="F52" i="1"/>
  <c r="D52" i="1" s="1"/>
  <c r="F53" i="1"/>
  <c r="D53" i="1" s="1"/>
  <c r="E47" i="1"/>
  <c r="G47" i="1"/>
  <c r="H47" i="1"/>
  <c r="I47" i="1"/>
  <c r="J47" i="1"/>
  <c r="K47" i="1"/>
  <c r="L47" i="1"/>
  <c r="M47" i="1"/>
  <c r="N47" i="1"/>
  <c r="O47" i="1"/>
  <c r="F56" i="1"/>
  <c r="D56" i="1" s="1"/>
  <c r="E54" i="1"/>
  <c r="G54" i="1"/>
  <c r="H54" i="1"/>
  <c r="I54" i="1"/>
  <c r="J54" i="1"/>
  <c r="K54" i="1"/>
  <c r="L54" i="1"/>
  <c r="M54" i="1"/>
  <c r="N54" i="1"/>
  <c r="O54" i="1"/>
  <c r="F60" i="1"/>
  <c r="F61" i="1"/>
  <c r="D61" i="1" s="1"/>
  <c r="F62" i="1"/>
  <c r="D62" i="1" s="1"/>
  <c r="F63" i="1"/>
  <c r="D63" i="1" s="1"/>
  <c r="F64" i="1"/>
  <c r="D64" i="1" s="1"/>
  <c r="F67" i="1"/>
  <c r="D67" i="1" s="1"/>
  <c r="D77" i="1"/>
  <c r="F74" i="1"/>
  <c r="D74" i="1" s="1"/>
  <c r="F75" i="1"/>
  <c r="F76" i="1"/>
  <c r="D76" i="1" s="1"/>
  <c r="E72" i="1"/>
  <c r="G72" i="1"/>
  <c r="H72" i="1"/>
  <c r="I72" i="1"/>
  <c r="J72" i="1"/>
  <c r="K72" i="1"/>
  <c r="M72" i="1"/>
  <c r="N72" i="1"/>
  <c r="O72" i="1"/>
  <c r="F80" i="1"/>
  <c r="D80" i="1" s="1"/>
  <c r="F81" i="1"/>
  <c r="D81" i="1" s="1"/>
  <c r="F82" i="1"/>
  <c r="D82" i="1" s="1"/>
  <c r="F83" i="1"/>
  <c r="D83" i="1" s="1"/>
  <c r="F84" i="1"/>
  <c r="D84" i="1" s="1"/>
  <c r="F85" i="1"/>
  <c r="D85" i="1" s="1"/>
  <c r="F86" i="1"/>
  <c r="D86" i="1" s="1"/>
  <c r="E78" i="1"/>
  <c r="G78" i="1"/>
  <c r="H78" i="1"/>
  <c r="I78" i="1"/>
  <c r="J78" i="1"/>
  <c r="K78" i="1"/>
  <c r="L78" i="1"/>
  <c r="O78" i="1"/>
  <c r="F89" i="1"/>
  <c r="D89" i="1" s="1"/>
  <c r="F90" i="1"/>
  <c r="D90" i="1" s="1"/>
  <c r="F91" i="1"/>
  <c r="D91" i="1" s="1"/>
  <c r="F92" i="1"/>
  <c r="D92" i="1" s="1"/>
  <c r="F93" i="1"/>
  <c r="D93" i="1" s="1"/>
  <c r="G87" i="1"/>
  <c r="H87" i="1"/>
  <c r="I87" i="1"/>
  <c r="J87" i="1"/>
  <c r="K87" i="1"/>
  <c r="L87" i="1"/>
  <c r="M87" i="1"/>
  <c r="N87" i="1"/>
  <c r="O87" i="1"/>
  <c r="E94" i="1"/>
  <c r="F96" i="1"/>
  <c r="D96" i="1" s="1"/>
  <c r="E97" i="1"/>
  <c r="F99" i="1"/>
  <c r="D99" i="1" s="1"/>
  <c r="F98" i="1"/>
  <c r="D98" i="1" s="1"/>
  <c r="G97" i="1"/>
  <c r="I97" i="1"/>
  <c r="J97" i="1"/>
  <c r="K97" i="1"/>
  <c r="L97" i="1"/>
  <c r="M97" i="1"/>
  <c r="N97" i="1"/>
  <c r="O97" i="1"/>
  <c r="P97" i="1"/>
  <c r="H97" i="1"/>
  <c r="H94" i="1"/>
  <c r="I94" i="1"/>
  <c r="J94" i="1"/>
  <c r="K94" i="1"/>
  <c r="L94" i="1"/>
  <c r="M94" i="1"/>
  <c r="N94" i="1"/>
  <c r="O94" i="1"/>
  <c r="P94" i="1"/>
  <c r="D60" i="1" l="1"/>
  <c r="K71" i="1"/>
  <c r="K57" i="1" s="1"/>
  <c r="I71" i="1"/>
  <c r="I57" i="1" s="1"/>
  <c r="J71" i="1"/>
  <c r="J57" i="1" s="1"/>
  <c r="H71" i="1"/>
  <c r="H57" i="1" s="1"/>
  <c r="D97" i="1"/>
  <c r="E71" i="1"/>
  <c r="E57" i="1" s="1"/>
  <c r="L71" i="1"/>
  <c r="L57" i="1" s="1"/>
  <c r="F97" i="1"/>
  <c r="O71" i="1"/>
  <c r="O57" i="1" s="1"/>
  <c r="N71" i="1"/>
  <c r="N57" i="1" s="1"/>
  <c r="M71" i="1"/>
  <c r="M57" i="1" s="1"/>
  <c r="D75" i="1"/>
  <c r="P72" i="1"/>
  <c r="P87" i="1"/>
  <c r="G71" i="1"/>
  <c r="G57" i="1" s="1"/>
  <c r="F95" i="1"/>
  <c r="D95" i="1" l="1"/>
  <c r="D94" i="1" s="1"/>
  <c r="F94" i="1"/>
  <c r="F88" i="1"/>
  <c r="F87" i="1" s="1"/>
  <c r="F79" i="1"/>
  <c r="F73" i="1"/>
  <c r="F59" i="1"/>
  <c r="F58" i="1" s="1"/>
  <c r="F55" i="1"/>
  <c r="F48" i="1"/>
  <c r="H29" i="1"/>
  <c r="I29" i="1"/>
  <c r="J29" i="1"/>
  <c r="K29" i="1"/>
  <c r="L29" i="1"/>
  <c r="M29" i="1"/>
  <c r="N29" i="1"/>
  <c r="O29" i="1"/>
  <c r="P29" i="1"/>
  <c r="E29" i="1"/>
  <c r="G29" i="1"/>
  <c r="F42" i="1"/>
  <c r="F43" i="1"/>
  <c r="D43" i="1" s="1"/>
  <c r="F31" i="1"/>
  <c r="D31" i="1" s="1"/>
  <c r="F32" i="1"/>
  <c r="D32" i="1" s="1"/>
  <c r="F33" i="1"/>
  <c r="D33" i="1" s="1"/>
  <c r="F34" i="1"/>
  <c r="D34" i="1" s="1"/>
  <c r="F35" i="1"/>
  <c r="D35" i="1" s="1"/>
  <c r="F37" i="1"/>
  <c r="D37" i="1" s="1"/>
  <c r="F30" i="1"/>
  <c r="D30" i="1" s="1"/>
  <c r="F38" i="1" l="1"/>
  <c r="D42" i="1"/>
  <c r="D38" i="1" s="1"/>
  <c r="D48" i="1"/>
  <c r="D47" i="1" s="1"/>
  <c r="F47" i="1"/>
  <c r="D73" i="1"/>
  <c r="D72" i="1" s="1"/>
  <c r="F72" i="1"/>
  <c r="D79" i="1"/>
  <c r="D78" i="1" s="1"/>
  <c r="F78" i="1"/>
  <c r="D59" i="1"/>
  <c r="D58" i="1" s="1"/>
  <c r="D55" i="1"/>
  <c r="D54" i="1" s="1"/>
  <c r="F54" i="1"/>
  <c r="E28" i="1"/>
  <c r="E100" i="1" s="1"/>
  <c r="P28" i="1"/>
  <c r="L28" i="1"/>
  <c r="H28" i="1"/>
  <c r="H100" i="1" s="1"/>
  <c r="D88" i="1"/>
  <c r="D87" i="1" s="1"/>
  <c r="G28" i="1"/>
  <c r="G100" i="1" s="1"/>
  <c r="O28" i="1"/>
  <c r="K28" i="1"/>
  <c r="N28" i="1"/>
  <c r="J28" i="1"/>
  <c r="M28" i="1"/>
  <c r="I28" i="1"/>
  <c r="D29" i="1"/>
  <c r="F29" i="1"/>
  <c r="F71" i="1" l="1"/>
  <c r="F57" i="1" s="1"/>
  <c r="D71" i="1"/>
  <c r="D57" i="1" s="1"/>
  <c r="F28" i="1"/>
  <c r="D28" i="1"/>
  <c r="P78" i="1"/>
  <c r="P71" i="1" s="1"/>
  <c r="P54" i="1"/>
  <c r="P47" i="1"/>
  <c r="D100" i="1" l="1"/>
  <c r="F100" i="1"/>
  <c r="M100" i="1"/>
  <c r="N100" i="1"/>
  <c r="O100" i="1" l="1"/>
  <c r="K100" i="1"/>
  <c r="P57" i="1"/>
  <c r="P100" i="1" s="1"/>
  <c r="L100" i="1"/>
  <c r="I100" i="1" l="1"/>
  <c r="J100" i="1"/>
  <c r="I6" i="2"/>
  <c r="I7" i="2"/>
  <c r="I8" i="2"/>
  <c r="I5" i="2"/>
  <c r="C9" i="2"/>
  <c r="D9" i="2"/>
  <c r="E9" i="2"/>
  <c r="F9" i="2"/>
  <c r="G9" i="2"/>
  <c r="H9" i="2"/>
  <c r="B9" i="2"/>
  <c r="I9" i="2" l="1"/>
</calcChain>
</file>

<file path=xl/sharedStrings.xml><?xml version="1.0" encoding="utf-8"?>
<sst xmlns="http://schemas.openxmlformats.org/spreadsheetml/2006/main" count="303" uniqueCount="245">
  <si>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</si>
  <si>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</si>
  <si>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</si>
  <si>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</si>
  <si>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</si>
  <si>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</si>
  <si>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</si>
  <si>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</si>
  <si>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</si>
  <si>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</si>
  <si>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</si>
  <si>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</si>
  <si>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</si>
  <si>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</si>
  <si>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</si>
  <si>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</si>
  <si>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</si>
  <si>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</si>
  <si>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</si>
  <si>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</si>
  <si>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</si>
  <si>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</si>
  <si>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</si>
  <si>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</si>
  <si>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</si>
  <si>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</si>
  <si>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</si>
  <si>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</si>
  <si>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</si>
  <si>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</si>
  <si>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</si>
  <si>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</si>
  <si>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</si>
  <si>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</si>
  <si>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</si>
  <si>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</si>
  <si>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</si>
  <si>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</si>
  <si>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</si>
  <si>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</si>
  <si>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</si>
  <si>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</si>
  <si>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</si>
  <si>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</si>
  <si>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</si>
  <si>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</si>
  <si>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</si>
  <si>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</si>
  <si>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</si>
  <si>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</si>
  <si>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</si>
  <si>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</si>
  <si>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</si>
  <si>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</si>
  <si>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</si>
  <si>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</si>
  <si>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</si>
  <si>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</si>
  <si>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</si>
  <si>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</si>
  <si>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</si>
  <si>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</si>
  <si>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</si>
  <si>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</si>
  <si>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</si>
  <si>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</si>
  <si>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</si>
  <si>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</si>
  <si>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</si>
  <si>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</si>
  <si>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</si>
  <si>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</si>
  <si>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</si>
  <si>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</si>
  <si>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</si>
  <si>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r>
      <t xml:space="preserve">Консультации </t>
    </r>
    <r>
      <rPr>
        <sz val="8"/>
        <color theme="1"/>
        <rFont val="Times New Roman"/>
        <family val="1"/>
        <charset val="204"/>
      </rPr>
      <t xml:space="preserve">4 часа на 1 обучающегося в год </t>
    </r>
  </si>
  <si>
    <t>Производственная практика (преддипломная практика)</t>
  </si>
  <si>
    <t>16 нед.  16/0/0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</si>
  <si>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</si>
  <si>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</si>
  <si>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</si>
  <si>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</si>
  <si>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</si>
  <si>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</si>
  <si>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</si>
  <si>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</si>
  <si>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</si>
  <si>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</si>
  <si>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</si>
  <si>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</si>
  <si>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Информатика</t>
  </si>
  <si>
    <t>УД.00</t>
  </si>
  <si>
    <t>Дополнительные учебные дисциплины</t>
  </si>
  <si>
    <t>Общеобразовательный учебный цикл</t>
  </si>
  <si>
    <t>Профильные общеобразовательные учебные дисциплины</t>
  </si>
  <si>
    <t>Обществознание (включая экономику и право)</t>
  </si>
  <si>
    <t>ПМ.03</t>
  </si>
  <si>
    <t>МДК.03.01</t>
  </si>
  <si>
    <t>ПП. 03</t>
  </si>
  <si>
    <t>ОГСЭ.05</t>
  </si>
  <si>
    <t>Экзаменов (в т.ч. экзаменов (квалиф.)</t>
  </si>
  <si>
    <t>4нед.</t>
  </si>
  <si>
    <t>МДК.02.02</t>
  </si>
  <si>
    <t>Государственная итоговая аттестация</t>
  </si>
  <si>
    <t>7 сем.</t>
  </si>
  <si>
    <t>8 сем.</t>
  </si>
  <si>
    <t>-,ДЗ</t>
  </si>
  <si>
    <t>З,ДЗ</t>
  </si>
  <si>
    <t>-,-,ДЗ</t>
  </si>
  <si>
    <t>-,Э</t>
  </si>
  <si>
    <t>-,-,-,-,-,ДЗ</t>
  </si>
  <si>
    <t>З,З,З,З,З,ДЗ</t>
  </si>
  <si>
    <t>Э(к)</t>
  </si>
  <si>
    <t xml:space="preserve">Иностранный язык </t>
  </si>
  <si>
    <t xml:space="preserve">Естествознание </t>
  </si>
  <si>
    <t xml:space="preserve">География </t>
  </si>
  <si>
    <t xml:space="preserve">Экология </t>
  </si>
  <si>
    <t>1з/7ДЗ/1Э</t>
  </si>
  <si>
    <t>Психология общения</t>
  </si>
  <si>
    <t>ОГСЭ.06</t>
  </si>
  <si>
    <t>МДК.02.03</t>
  </si>
  <si>
    <t>Э</t>
  </si>
  <si>
    <t>ДЗ</t>
  </si>
  <si>
    <t>1.Программа углубленной  подготовки</t>
  </si>
  <si>
    <t>1.1.Выпускная квалификационная работа в форме: дипломной работы</t>
  </si>
  <si>
    <t>Математика</t>
  </si>
  <si>
    <t>Педагогика</t>
  </si>
  <si>
    <t xml:space="preserve">Психология </t>
  </si>
  <si>
    <t>Возрастная анатомия, физиология и гигиена</t>
  </si>
  <si>
    <t>Введение в специальность</t>
  </si>
  <si>
    <t>МДК.01.02</t>
  </si>
  <si>
    <t>МДК.01.03</t>
  </si>
  <si>
    <t>Теория и методика музыкального воспитания с практикумом</t>
  </si>
  <si>
    <t>ПМ.04</t>
  </si>
  <si>
    <t>Методическое обеспечение образовательного процесса</t>
  </si>
  <si>
    <t>МДК.04.01</t>
  </si>
  <si>
    <t>-,-,Э</t>
  </si>
  <si>
    <t>ОП.07</t>
  </si>
  <si>
    <t>Основы безопасности жизнедеятельности</t>
  </si>
  <si>
    <t>Теоретические основы дошкольного образования</t>
  </si>
  <si>
    <t>Организация мероприятий, направленных на укрепление здоровья ребенка и его физического развития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</si>
  <si>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</si>
  <si>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</si>
  <si>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</si>
  <si>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Теоретические и методические основы организации игровой деятельности детей раннего и дошкольного возраста</t>
  </si>
  <si>
    <t>Теоретические и методические основы организации трудовой деятельности дошкольников</t>
  </si>
  <si>
    <t>МДК.02.04</t>
  </si>
  <si>
    <t>МДК.02.05</t>
  </si>
  <si>
    <t>МДК.02.06</t>
  </si>
  <si>
    <t>Практикум по художественной обработке материалов и изобразительному искусству</t>
  </si>
  <si>
    <t>Психолого-педагогические основы организации общения детей дошкольного возраста</t>
  </si>
  <si>
    <t>Организация занятий по основным общеобразовательным программам дошкольного образования</t>
  </si>
  <si>
    <t>Теоретические  основы организации обучения в разных возрастных группах</t>
  </si>
  <si>
    <t>МДК.03.02</t>
  </si>
  <si>
    <t>МДК.03.03</t>
  </si>
  <si>
    <t>МДК.03.04</t>
  </si>
  <si>
    <t>Теория и методика развития речи у детей</t>
  </si>
  <si>
    <t>Теория и методика математического развития</t>
  </si>
  <si>
    <t>УП.03</t>
  </si>
  <si>
    <t>ПП.04</t>
  </si>
  <si>
    <t>Производственная  практика</t>
  </si>
  <si>
    <t>ПМ.05</t>
  </si>
  <si>
    <t>Теоретические и прикладные аспекты методической работы воспитателя детей дошкольного возраста</t>
  </si>
  <si>
    <t>МДК.05.01</t>
  </si>
  <si>
    <t>УП.05</t>
  </si>
  <si>
    <t>Учебная  практика</t>
  </si>
  <si>
    <t xml:space="preserve">24 нед.  17,5/1/5,5    </t>
  </si>
  <si>
    <t>17 нед.  14,2/0/2,8</t>
  </si>
  <si>
    <t>13 нед. 9,2/1/2,8</t>
  </si>
  <si>
    <t>ОУДп.09</t>
  </si>
  <si>
    <t>ОУДп.10</t>
  </si>
  <si>
    <t>Теоретические и методические основы организации продуктивных видов деятельности детей дошкольного возраста</t>
  </si>
  <si>
    <t>Теория и методика экологического образования дошкольников</t>
  </si>
  <si>
    <t>Взаимодействие с родителями (лицами, их заменяющими) и сотрудниками образовательной организации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</si>
  <si>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</si>
  <si>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16 нед.  11,7/2/2,3</t>
  </si>
  <si>
    <t>23 нед. 17,5/2/3,5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</si>
  <si>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</si>
  <si>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</si>
  <si>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</si>
  <si>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</si>
  <si>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</si>
  <si>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</si>
  <si>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44.02.01 Дошкольное образование</t>
    </r>
    <r>
      <rPr>
        <sz val="12"/>
        <color theme="1"/>
        <rFont val="Times New Roman"/>
        <family val="1"/>
        <charset val="204"/>
      </rPr>
      <t xml:space="preserve"> </t>
    </r>
  </si>
  <si>
    <t>по программе углубленной подготовки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</si>
  <si>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>воспитатель детей дошкольного возраста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</si>
  <si>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</si>
  <si>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3 года 10 месяцев</t>
    </r>
  </si>
  <si>
    <t>на базе основного общего образования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</si>
  <si>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гуманитарный</t>
    </r>
  </si>
  <si>
    <t xml:space="preserve">Русский язык </t>
  </si>
  <si>
    <t>Литература</t>
  </si>
  <si>
    <t>Индивидуальный проект*</t>
  </si>
  <si>
    <t>-,-,Э**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</si>
  <si>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</si>
  <si>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ОП.08</t>
  </si>
  <si>
    <t>Конструирование с элементами программирования</t>
  </si>
  <si>
    <t>ОП.09</t>
  </si>
  <si>
    <t>Детская литература</t>
  </si>
  <si>
    <t>-/2ДЗ/2Э</t>
  </si>
  <si>
    <t>ОУДп.12</t>
  </si>
  <si>
    <t xml:space="preserve">Правовое обеспечение профессиональной деятельности </t>
  </si>
  <si>
    <t>ОП.10</t>
  </si>
  <si>
    <t>Искусство (Мировая художественная культура)</t>
  </si>
  <si>
    <t>ОП.11</t>
  </si>
  <si>
    <t>**экзамен  комплексный</t>
  </si>
  <si>
    <t>Зачетов***</t>
  </si>
  <si>
    <t>Дифф. зачетов***</t>
  </si>
  <si>
    <t>***количество зачетов и дифференцированных зачетов указано с учетом физической культуры</t>
  </si>
  <si>
    <t>Основы проектно-исследовательской деятельности</t>
  </si>
  <si>
    <t>Организация различных видов деятельности и общения детей</t>
  </si>
  <si>
    <t>УД.14</t>
  </si>
  <si>
    <t>Родная литература (русская)</t>
  </si>
  <si>
    <t>год поступления - 2021</t>
  </si>
  <si>
    <t>год выпуска -  2025</t>
  </si>
  <si>
    <r>
      <t xml:space="preserve">I курс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</si>
  <si>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 курс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</si>
  <si>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III курс             </t>
    </r>
    <r>
      <rPr>
        <sz val="8"/>
        <color theme="1"/>
        <rFont val="Times New Roman"/>
        <family val="1"/>
        <charset val="204"/>
      </rPr>
      <t>2023-2024 уч.год</t>
    </r>
  </si>
  <si>
    <r>
      <t xml:space="preserve">IV курс             </t>
    </r>
    <r>
      <rPr>
        <sz val="8"/>
        <color theme="1"/>
        <rFont val="Times New Roman"/>
        <family val="1"/>
        <charset val="204"/>
      </rPr>
      <t>2024-2025 уч.год</t>
    </r>
  </si>
  <si>
    <t>17 нед. 17/0/0</t>
  </si>
  <si>
    <t>22 нед. 22/0/0</t>
  </si>
  <si>
    <t xml:space="preserve">Астрономия </t>
  </si>
  <si>
    <t>ОУДп.13</t>
  </si>
  <si>
    <t>-,ДЗ**</t>
  </si>
  <si>
    <t>ДЗ**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</si>
  <si>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</si>
  <si>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>-,Э**</t>
  </si>
  <si>
    <t>Основы бережливого производства</t>
  </si>
  <si>
    <t>ОП.12</t>
  </si>
  <si>
    <t>Информатика и информационно-коммуникационные технологии  в профессиональной деятельности/Адаптивные информационные и коммуникационные технологии</t>
  </si>
  <si>
    <t>-,-,ДЗ**</t>
  </si>
  <si>
    <t>/1ДЗ/-</t>
  </si>
  <si>
    <t>1з/10ДЗ/3Э</t>
  </si>
  <si>
    <t>5з/3ДЗ/3Э</t>
  </si>
  <si>
    <t>-/8ДЗ/3Э</t>
  </si>
  <si>
    <t>6З/42ДЗ/15Э</t>
  </si>
  <si>
    <t>-/19ДЗ/6Э</t>
  </si>
  <si>
    <t>-/27ДЗ/9Э</t>
  </si>
  <si>
    <t>Выполнение дипломной работы с 18.05.2025г. по 14.06.2025г. (всего 4 нед.)</t>
  </si>
  <si>
    <t>Защита дипломной работы с 15.06.2025г. по 28.06.2025г. (всего 2 нед.)</t>
  </si>
  <si>
    <r>
      <t>198 (72+</t>
    </r>
    <r>
      <rPr>
        <sz val="10"/>
        <color rgb="FFFF000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>)</t>
    </r>
  </si>
  <si>
    <t>/2ДЗ/-</t>
  </si>
  <si>
    <t>198 (72+126)</t>
  </si>
  <si>
    <t>102 (72+30)</t>
  </si>
  <si>
    <t xml:space="preserve">История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</si>
</sst>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7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11" xfId="0" applyFont="1" applyBorder="1"/>
    <xf numFmtId="0" fontId="12" fillId="0" borderId="0" xfId="0" applyFont="1"/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top" wrapText="1"/>
    </xf>
    <xf numFmtId="0" fontId="6" fillId="8" borderId="0" xfId="0" applyFont="1" applyFill="1"/>
    <xf numFmtId="0" fontId="3" fillId="0" borderId="0" xfId="0" applyFont="1" applyBorder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7" borderId="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5" fillId="9" borderId="1" xfId="0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vertical="center" wrapText="1"/>
    </xf>
    <xf numFmtId="49" fontId="15" fillId="11" borderId="1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right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left" vertical="center" wrapText="1"/>
    </xf>
    <xf numFmtId="0" fontId="22" fillId="0" borderId="0" xfId="0" applyFont="1"/>
    <xf numFmtId="1" fontId="2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4"/>
  <sheetViews>
    <sheetView tabSelected="1" zoomScale="140" zoomScaleNormal="140" zoomScaleSheetLayoutView="140" workbookViewId="0">
      <selection activeCell="B87" sqref="B87"/>
    </sheetView>
  </sheetViews>
  <sheetFormatPr defaultRowHeight="15" x14ac:dyDescent="0.25"/>
  <cols>
    <col min="1" max="1" width="9.7109375" style="5" customWidth="1"/>
    <col min="2" max="2" width="41.85546875" customWidth="1"/>
    <col min="3" max="3" width="13.28515625" style="11" customWidth="1"/>
    <col min="4" max="4" width="7.140625" customWidth="1"/>
    <col min="5" max="5" width="6.28515625" customWidth="1"/>
    <col min="6" max="6" width="6.85546875" customWidth="1"/>
    <col min="7" max="7" width="7.7109375" customWidth="1"/>
    <col min="8" max="8" width="6.140625" customWidth="1"/>
    <col min="9" max="11" width="5.7109375" customWidth="1"/>
    <col min="12" max="12" width="8.5703125" customWidth="1"/>
    <col min="13" max="16" width="5.7109375" customWidth="1"/>
  </cols>
  <sheetData>
    <row r="1" spans="1:17" s="5" customFormat="1" x14ac:dyDescent="0.2">
      <c r="A1" s="109" t="s">
        <v>213</v>
      </c>
      <c r="B1" s="109"/>
      <c r="C1" s="21"/>
      <c r="D1" s="21"/>
      <c r="E1" s="21"/>
      <c r="F1" s="22"/>
      <c r="G1" s="22"/>
      <c r="H1" s="22"/>
      <c r="I1" s="25"/>
      <c r="J1" s="26"/>
      <c r="K1" s="26"/>
      <c r="L1" s="26"/>
      <c r="M1" s="26"/>
      <c r="N1" s="26"/>
      <c r="O1" s="26"/>
      <c r="P1" s="26"/>
      <c r="Q1" s="27"/>
    </row>
    <row r="2" spans="1:17" s="5" customFormat="1" x14ac:dyDescent="0.2">
      <c r="A2" s="109" t="s">
        <v>214</v>
      </c>
      <c r="B2" s="109"/>
      <c r="C2" s="21"/>
      <c r="D2" s="21"/>
      <c r="E2" s="21"/>
      <c r="F2" s="22"/>
      <c r="G2" s="22"/>
      <c r="H2" s="22"/>
      <c r="I2" s="25"/>
      <c r="J2" s="26"/>
      <c r="K2" s="26"/>
      <c r="L2" s="26"/>
      <c r="M2" s="26"/>
      <c r="N2" s="26"/>
      <c r="O2" s="26"/>
      <c r="P2" s="26"/>
      <c r="Q2" s="27"/>
    </row>
    <row r="3" spans="1:17" s="5" customFormat="1" x14ac:dyDescent="0.2">
      <c r="A3" s="21"/>
      <c r="B3" s="21"/>
      <c r="C3" s="21"/>
      <c r="D3" s="21"/>
      <c r="E3" s="21"/>
      <c r="F3" s="22"/>
      <c r="G3" s="22"/>
      <c r="H3" s="22"/>
      <c r="I3" s="112"/>
      <c r="J3" s="112"/>
      <c r="K3" s="112"/>
      <c r="L3" s="112"/>
      <c r="M3" s="112"/>
      <c r="N3" s="112"/>
      <c r="O3" s="112"/>
      <c r="P3" s="112"/>
      <c r="Q3" s="112"/>
    </row>
    <row r="4" spans="1:17" s="5" customFormat="1" x14ac:dyDescent="0.25">
      <c r="A4" s="21"/>
      <c r="B4" s="21"/>
      <c r="C4" s="21"/>
      <c r="D4" s="21"/>
      <c r="E4" s="21"/>
      <c r="F4" s="22"/>
      <c r="G4" s="22"/>
      <c r="H4" s="22"/>
      <c r="I4" s="24"/>
      <c r="J4" s="22"/>
      <c r="K4" s="22"/>
      <c r="L4" s="22"/>
      <c r="M4" s="22"/>
      <c r="N4" s="22"/>
      <c r="O4" s="22"/>
      <c r="P4" s="22"/>
    </row>
    <row r="5" spans="1:17" s="5" customFormat="1" ht="12" x14ac:dyDescent="0.2">
      <c r="A5" s="21"/>
      <c r="B5" s="21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7" s="5" customFormat="1" ht="15.75" x14ac:dyDescent="0.2">
      <c r="A6" s="21"/>
      <c r="B6" s="21"/>
      <c r="C6" s="28" t="s">
        <v>177</v>
      </c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7" s="5" customFormat="1" ht="15.75" x14ac:dyDescent="0.2">
      <c r="A7" s="21"/>
      <c r="B7" s="21"/>
      <c r="C7" s="29" t="s">
        <v>178</v>
      </c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7" s="5" customFormat="1" ht="15.75" x14ac:dyDescent="0.2">
      <c r="A8" s="21"/>
      <c r="B8" s="21"/>
      <c r="C8" s="29" t="s">
        <v>179</v>
      </c>
      <c r="D8" s="21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7" s="5" customFormat="1" ht="15.75" x14ac:dyDescent="0.2">
      <c r="A9" s="21"/>
      <c r="B9" s="21"/>
      <c r="C9" s="29" t="s">
        <v>180</v>
      </c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7" s="5" customFormat="1" ht="15.75" x14ac:dyDescent="0.2">
      <c r="A10" s="21"/>
      <c r="B10" s="21"/>
      <c r="C10" s="29" t="s">
        <v>181</v>
      </c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7" s="5" customFormat="1" ht="15.75" x14ac:dyDescent="0.2">
      <c r="A11" s="21"/>
      <c r="B11" s="21"/>
      <c r="C11" s="29" t="s">
        <v>182</v>
      </c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s="5" customFormat="1" ht="15.75" x14ac:dyDescent="0.2">
      <c r="A12" s="21"/>
      <c r="B12" s="21"/>
      <c r="C12" s="29" t="s">
        <v>183</v>
      </c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7" s="5" customFormat="1" ht="15.75" x14ac:dyDescent="0.2">
      <c r="A13" s="21"/>
      <c r="B13" s="21"/>
      <c r="C13" s="29" t="s">
        <v>184</v>
      </c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7" s="5" customFormat="1" ht="12" x14ac:dyDescent="0.2">
      <c r="A14" s="21"/>
      <c r="B14" s="21"/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7" s="5" customFormat="1" ht="12.75" x14ac:dyDescent="0.2">
      <c r="A15" s="21"/>
      <c r="B15" s="21"/>
      <c r="C15" s="21"/>
      <c r="D15" s="21"/>
      <c r="E15" s="21"/>
      <c r="F15" s="30" t="s">
        <v>185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1:17" s="5" customFormat="1" ht="12.75" x14ac:dyDescent="0.2">
      <c r="A16" s="21"/>
      <c r="B16" s="21"/>
      <c r="C16" s="21"/>
      <c r="D16" s="21"/>
      <c r="E16" s="21"/>
      <c r="F16" s="30" t="s">
        <v>186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8" s="5" customFormat="1" ht="12.75" x14ac:dyDescent="0.2">
      <c r="A17" s="21"/>
      <c r="B17" s="21"/>
      <c r="C17" s="21"/>
      <c r="D17" s="21"/>
      <c r="E17" s="21"/>
      <c r="F17" s="30" t="s">
        <v>187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8" s="5" customFormat="1" ht="12.75" x14ac:dyDescent="0.2">
      <c r="A18" s="21"/>
      <c r="B18" s="21"/>
      <c r="C18" s="21"/>
      <c r="D18" s="21"/>
      <c r="E18" s="21"/>
      <c r="F18" s="31" t="s">
        <v>188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8" s="5" customFormat="1" ht="12.75" x14ac:dyDescent="0.2">
      <c r="A19" s="21"/>
      <c r="B19" s="21"/>
      <c r="C19" s="21"/>
      <c r="D19" s="21"/>
      <c r="E19" s="21"/>
      <c r="F19" s="30" t="s">
        <v>189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27"/>
    </row>
    <row r="20" spans="1:18" s="5" customFormat="1" ht="12" x14ac:dyDescent="0.2">
      <c r="A20" s="20"/>
      <c r="B20" s="20"/>
      <c r="C20" s="20"/>
      <c r="D20" s="20"/>
      <c r="E20" s="20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8" ht="28.5" customHeight="1" x14ac:dyDescent="0.25">
      <c r="A21" s="114" t="s">
        <v>0</v>
      </c>
      <c r="B21" s="116" t="s">
        <v>1</v>
      </c>
      <c r="C21" s="117" t="s">
        <v>2</v>
      </c>
      <c r="D21" s="113" t="s">
        <v>3</v>
      </c>
      <c r="E21" s="113"/>
      <c r="F21" s="113"/>
      <c r="G21" s="113"/>
      <c r="H21" s="113"/>
      <c r="I21" s="113" t="s">
        <v>67</v>
      </c>
      <c r="J21" s="113"/>
      <c r="K21" s="113"/>
      <c r="L21" s="113"/>
      <c r="M21" s="113"/>
      <c r="N21" s="113"/>
      <c r="O21" s="113"/>
      <c r="P21" s="113"/>
    </row>
    <row r="22" spans="1:18" ht="15.75" hidden="1" customHeight="1" thickBot="1" x14ac:dyDescent="0.3">
      <c r="A22" s="115"/>
      <c r="B22" s="116"/>
      <c r="C22" s="117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1:18" ht="15.75" hidden="1" customHeight="1" thickBot="1" x14ac:dyDescent="0.3">
      <c r="A23" s="115"/>
      <c r="B23" s="116"/>
      <c r="C23" s="117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</row>
    <row r="24" spans="1:18" ht="29.25" customHeight="1" x14ac:dyDescent="0.25">
      <c r="A24" s="115"/>
      <c r="B24" s="116"/>
      <c r="C24" s="117"/>
      <c r="D24" s="103" t="s">
        <v>4</v>
      </c>
      <c r="E24" s="103" t="s">
        <v>5</v>
      </c>
      <c r="F24" s="111" t="s">
        <v>6</v>
      </c>
      <c r="G24" s="111"/>
      <c r="H24" s="111"/>
      <c r="I24" s="111" t="s">
        <v>215</v>
      </c>
      <c r="J24" s="111"/>
      <c r="K24" s="111" t="s">
        <v>216</v>
      </c>
      <c r="L24" s="111"/>
      <c r="M24" s="111" t="s">
        <v>217</v>
      </c>
      <c r="N24" s="111"/>
      <c r="O24" s="111" t="s">
        <v>218</v>
      </c>
      <c r="P24" s="111"/>
    </row>
    <row r="25" spans="1:18" ht="15" customHeight="1" x14ac:dyDescent="0.25">
      <c r="A25" s="115"/>
      <c r="B25" s="116"/>
      <c r="C25" s="117"/>
      <c r="D25" s="103"/>
      <c r="E25" s="103"/>
      <c r="F25" s="103" t="s">
        <v>11</v>
      </c>
      <c r="G25" s="104" t="s">
        <v>12</v>
      </c>
      <c r="H25" s="105"/>
      <c r="I25" s="1" t="s">
        <v>13</v>
      </c>
      <c r="J25" s="1" t="s">
        <v>14</v>
      </c>
      <c r="K25" s="1" t="s">
        <v>15</v>
      </c>
      <c r="L25" s="1" t="s">
        <v>16</v>
      </c>
      <c r="M25" s="1" t="s">
        <v>17</v>
      </c>
      <c r="N25" s="1" t="s">
        <v>18</v>
      </c>
      <c r="O25" s="1" t="s">
        <v>104</v>
      </c>
      <c r="P25" s="1" t="s">
        <v>105</v>
      </c>
    </row>
    <row r="26" spans="1:18" ht="63" customHeight="1" x14ac:dyDescent="0.25">
      <c r="A26" s="115"/>
      <c r="B26" s="113"/>
      <c r="C26" s="118"/>
      <c r="D26" s="103"/>
      <c r="E26" s="103"/>
      <c r="F26" s="103"/>
      <c r="G26" s="2" t="s">
        <v>19</v>
      </c>
      <c r="H26" s="2" t="s">
        <v>20</v>
      </c>
      <c r="I26" s="1" t="s">
        <v>219</v>
      </c>
      <c r="J26" s="1" t="s">
        <v>220</v>
      </c>
      <c r="K26" s="1" t="s">
        <v>77</v>
      </c>
      <c r="L26" s="1" t="s">
        <v>166</v>
      </c>
      <c r="M26" s="1" t="s">
        <v>175</v>
      </c>
      <c r="N26" s="1" t="s">
        <v>176</v>
      </c>
      <c r="O26" s="1" t="s">
        <v>167</v>
      </c>
      <c r="P26" s="1" t="s">
        <v>168</v>
      </c>
    </row>
    <row r="27" spans="1:18" s="4" customFormat="1" x14ac:dyDescent="0.25">
      <c r="A27" s="10">
        <v>1</v>
      </c>
      <c r="B27" s="3">
        <v>2</v>
      </c>
      <c r="C27" s="18">
        <v>3</v>
      </c>
      <c r="D27" s="19">
        <v>4</v>
      </c>
      <c r="E27" s="19">
        <v>5</v>
      </c>
      <c r="F27" s="19">
        <v>6</v>
      </c>
      <c r="G27" s="19">
        <v>8</v>
      </c>
      <c r="H27" s="3">
        <v>9</v>
      </c>
      <c r="I27" s="19">
        <v>10</v>
      </c>
      <c r="J27" s="19">
        <v>11</v>
      </c>
      <c r="K27" s="19">
        <v>12</v>
      </c>
      <c r="L27" s="19">
        <v>13</v>
      </c>
      <c r="M27" s="19">
        <v>14</v>
      </c>
      <c r="N27" s="19">
        <v>15</v>
      </c>
      <c r="O27" s="19">
        <v>16</v>
      </c>
      <c r="P27" s="19">
        <v>17</v>
      </c>
    </row>
    <row r="28" spans="1:18" s="5" customFormat="1" ht="12.75" x14ac:dyDescent="0.2">
      <c r="A28" s="35" t="s">
        <v>21</v>
      </c>
      <c r="B28" s="36" t="s">
        <v>93</v>
      </c>
      <c r="C28" s="37" t="s">
        <v>232</v>
      </c>
      <c r="D28" s="37">
        <f t="shared" ref="D28:P28" si="0">SUM(D44+D38+D29)</f>
        <v>2106</v>
      </c>
      <c r="E28" s="37">
        <f t="shared" si="0"/>
        <v>702</v>
      </c>
      <c r="F28" s="37">
        <f t="shared" si="0"/>
        <v>1404</v>
      </c>
      <c r="G28" s="37">
        <f t="shared" si="0"/>
        <v>680</v>
      </c>
      <c r="H28" s="37">
        <f t="shared" si="0"/>
        <v>0</v>
      </c>
      <c r="I28" s="37">
        <f t="shared" si="0"/>
        <v>559</v>
      </c>
      <c r="J28" s="37">
        <f t="shared" si="0"/>
        <v>708</v>
      </c>
      <c r="K28" s="37">
        <f t="shared" si="0"/>
        <v>137</v>
      </c>
      <c r="L28" s="37">
        <f t="shared" si="0"/>
        <v>0</v>
      </c>
      <c r="M28" s="37">
        <f t="shared" si="0"/>
        <v>0</v>
      </c>
      <c r="N28" s="37">
        <f t="shared" si="0"/>
        <v>0</v>
      </c>
      <c r="O28" s="37">
        <f t="shared" si="0"/>
        <v>0</v>
      </c>
      <c r="P28" s="37">
        <f t="shared" si="0"/>
        <v>0</v>
      </c>
    </row>
    <row r="29" spans="1:18" s="5" customFormat="1" ht="25.5" x14ac:dyDescent="0.2">
      <c r="A29" s="38" t="s">
        <v>78</v>
      </c>
      <c r="B29" s="39" t="s">
        <v>79</v>
      </c>
      <c r="C29" s="40" t="s">
        <v>117</v>
      </c>
      <c r="D29" s="40">
        <f t="shared" ref="D29:P29" si="1">SUM(D30:D37)</f>
        <v>1130</v>
      </c>
      <c r="E29" s="40">
        <f t="shared" si="1"/>
        <v>376</v>
      </c>
      <c r="F29" s="40">
        <f t="shared" si="1"/>
        <v>754</v>
      </c>
      <c r="G29" s="40">
        <f t="shared" si="1"/>
        <v>433</v>
      </c>
      <c r="H29" s="40">
        <f t="shared" si="1"/>
        <v>0</v>
      </c>
      <c r="I29" s="40">
        <f t="shared" si="1"/>
        <v>306</v>
      </c>
      <c r="J29" s="40">
        <f t="shared" si="1"/>
        <v>379</v>
      </c>
      <c r="K29" s="40">
        <f t="shared" si="1"/>
        <v>69</v>
      </c>
      <c r="L29" s="40">
        <f t="shared" si="1"/>
        <v>0</v>
      </c>
      <c r="M29" s="40">
        <f t="shared" si="1"/>
        <v>0</v>
      </c>
      <c r="N29" s="40">
        <f t="shared" si="1"/>
        <v>0</v>
      </c>
      <c r="O29" s="40">
        <f t="shared" si="1"/>
        <v>0</v>
      </c>
      <c r="P29" s="40">
        <f t="shared" si="1"/>
        <v>0</v>
      </c>
    </row>
    <row r="30" spans="1:18" s="5" customFormat="1" ht="12.75" x14ac:dyDescent="0.2">
      <c r="A30" s="17" t="s">
        <v>80</v>
      </c>
      <c r="B30" s="41" t="s">
        <v>113</v>
      </c>
      <c r="C30" s="42" t="s">
        <v>106</v>
      </c>
      <c r="D30" s="42">
        <f>SUM(E30:F30)</f>
        <v>175</v>
      </c>
      <c r="E30" s="42">
        <v>58</v>
      </c>
      <c r="F30" s="42">
        <f>SUM(I30:P30)</f>
        <v>117</v>
      </c>
      <c r="G30" s="42">
        <v>117</v>
      </c>
      <c r="H30" s="43"/>
      <c r="I30" s="42">
        <v>51</v>
      </c>
      <c r="J30" s="42">
        <v>66</v>
      </c>
      <c r="K30" s="42"/>
      <c r="L30" s="42"/>
      <c r="M30" s="42"/>
      <c r="N30" s="42"/>
      <c r="O30" s="42"/>
      <c r="P30" s="42"/>
    </row>
    <row r="31" spans="1:18" s="5" customFormat="1" ht="12.75" x14ac:dyDescent="0.2">
      <c r="A31" s="17" t="s">
        <v>81</v>
      </c>
      <c r="B31" s="41" t="s">
        <v>125</v>
      </c>
      <c r="C31" s="44" t="s">
        <v>109</v>
      </c>
      <c r="D31" s="42">
        <f t="shared" ref="D31:D37" si="2">SUM(E31:F31)</f>
        <v>234</v>
      </c>
      <c r="E31" s="42">
        <f t="shared" ref="E31:E37" si="3">F31/2</f>
        <v>78</v>
      </c>
      <c r="F31" s="42">
        <f t="shared" ref="F31:F37" si="4">SUM(I31:P31)</f>
        <v>156</v>
      </c>
      <c r="G31" s="42">
        <v>59</v>
      </c>
      <c r="H31" s="43"/>
      <c r="I31" s="42">
        <v>68</v>
      </c>
      <c r="J31" s="42">
        <v>88</v>
      </c>
      <c r="K31" s="42"/>
      <c r="L31" s="42"/>
      <c r="M31" s="42"/>
      <c r="N31" s="42"/>
      <c r="O31" s="42"/>
      <c r="P31" s="42"/>
    </row>
    <row r="32" spans="1:18" s="5" customFormat="1" ht="12.75" x14ac:dyDescent="0.2">
      <c r="A32" s="17" t="s">
        <v>82</v>
      </c>
      <c r="B32" s="41" t="s">
        <v>31</v>
      </c>
      <c r="C32" s="42" t="s">
        <v>107</v>
      </c>
      <c r="D32" s="42">
        <f t="shared" si="2"/>
        <v>175</v>
      </c>
      <c r="E32" s="42">
        <v>58</v>
      </c>
      <c r="F32" s="42">
        <f t="shared" si="4"/>
        <v>117</v>
      </c>
      <c r="G32" s="42">
        <v>117</v>
      </c>
      <c r="H32" s="43"/>
      <c r="I32" s="42">
        <v>51</v>
      </c>
      <c r="J32" s="42">
        <v>66</v>
      </c>
      <c r="K32" s="42"/>
      <c r="L32" s="42"/>
      <c r="M32" s="42"/>
      <c r="N32" s="42"/>
      <c r="O32" s="42"/>
      <c r="P32" s="42"/>
    </row>
    <row r="33" spans="1:16" s="5" customFormat="1" ht="12.75" x14ac:dyDescent="0.2">
      <c r="A33" s="17" t="s">
        <v>83</v>
      </c>
      <c r="B33" s="41" t="s">
        <v>138</v>
      </c>
      <c r="C33" s="42" t="s">
        <v>106</v>
      </c>
      <c r="D33" s="42">
        <f t="shared" si="2"/>
        <v>105</v>
      </c>
      <c r="E33" s="42">
        <f t="shared" si="3"/>
        <v>35</v>
      </c>
      <c r="F33" s="42">
        <f t="shared" si="4"/>
        <v>70</v>
      </c>
      <c r="G33" s="42">
        <v>20</v>
      </c>
      <c r="H33" s="43"/>
      <c r="I33" s="42">
        <v>34</v>
      </c>
      <c r="J33" s="42">
        <v>36</v>
      </c>
      <c r="K33" s="42"/>
      <c r="L33" s="42"/>
      <c r="M33" s="42"/>
      <c r="N33" s="42"/>
      <c r="O33" s="42"/>
      <c r="P33" s="42"/>
    </row>
    <row r="34" spans="1:16" s="5" customFormat="1" ht="12.75" x14ac:dyDescent="0.2">
      <c r="A34" s="17" t="s">
        <v>84</v>
      </c>
      <c r="B34" s="41" t="s">
        <v>90</v>
      </c>
      <c r="C34" s="42" t="s">
        <v>106</v>
      </c>
      <c r="D34" s="42">
        <f t="shared" si="2"/>
        <v>117</v>
      </c>
      <c r="E34" s="42">
        <f t="shared" si="3"/>
        <v>39</v>
      </c>
      <c r="F34" s="42">
        <f t="shared" si="4"/>
        <v>78</v>
      </c>
      <c r="G34" s="42">
        <v>46</v>
      </c>
      <c r="H34" s="43"/>
      <c r="I34" s="42">
        <v>34</v>
      </c>
      <c r="J34" s="42">
        <v>44</v>
      </c>
      <c r="K34" s="42"/>
      <c r="L34" s="42"/>
      <c r="M34" s="42"/>
      <c r="N34" s="42"/>
      <c r="O34" s="42"/>
      <c r="P34" s="42"/>
    </row>
    <row r="35" spans="1:16" s="5" customFormat="1" ht="12.75" x14ac:dyDescent="0.2">
      <c r="A35" s="17" t="s">
        <v>85</v>
      </c>
      <c r="B35" s="41" t="s">
        <v>114</v>
      </c>
      <c r="C35" s="42" t="s">
        <v>108</v>
      </c>
      <c r="D35" s="42">
        <f t="shared" si="2"/>
        <v>162</v>
      </c>
      <c r="E35" s="42">
        <f t="shared" si="3"/>
        <v>54</v>
      </c>
      <c r="F35" s="42">
        <f t="shared" si="4"/>
        <v>108</v>
      </c>
      <c r="G35" s="42">
        <v>36</v>
      </c>
      <c r="H35" s="43"/>
      <c r="I35" s="42">
        <v>17</v>
      </c>
      <c r="J35" s="42">
        <v>22</v>
      </c>
      <c r="K35" s="42">
        <v>69</v>
      </c>
      <c r="L35" s="42"/>
      <c r="M35" s="42"/>
      <c r="N35" s="42"/>
      <c r="O35" s="42"/>
      <c r="P35" s="42"/>
    </row>
    <row r="36" spans="1:16" s="5" customFormat="1" ht="12.75" x14ac:dyDescent="0.2">
      <c r="A36" s="17" t="s">
        <v>86</v>
      </c>
      <c r="B36" s="41" t="s">
        <v>221</v>
      </c>
      <c r="C36" s="42" t="str">
        <f>C37</f>
        <v>-,ДЗ</v>
      </c>
      <c r="D36" s="42">
        <f>E36+F36</f>
        <v>54</v>
      </c>
      <c r="E36" s="42">
        <f t="shared" si="3"/>
        <v>18</v>
      </c>
      <c r="F36" s="42">
        <v>36</v>
      </c>
      <c r="G36" s="42">
        <v>10</v>
      </c>
      <c r="H36" s="43"/>
      <c r="I36" s="42">
        <v>17</v>
      </c>
      <c r="J36" s="42">
        <v>19</v>
      </c>
      <c r="K36" s="42"/>
      <c r="L36" s="42"/>
      <c r="M36" s="42"/>
      <c r="N36" s="42"/>
      <c r="O36" s="42"/>
      <c r="P36" s="42"/>
    </row>
    <row r="37" spans="1:16" s="5" customFormat="1" ht="12.75" x14ac:dyDescent="0.2">
      <c r="A37" s="17" t="s">
        <v>87</v>
      </c>
      <c r="B37" s="41" t="s">
        <v>115</v>
      </c>
      <c r="C37" s="42" t="s">
        <v>106</v>
      </c>
      <c r="D37" s="42">
        <f t="shared" si="2"/>
        <v>108</v>
      </c>
      <c r="E37" s="42">
        <f t="shared" si="3"/>
        <v>36</v>
      </c>
      <c r="F37" s="42">
        <f t="shared" si="4"/>
        <v>72</v>
      </c>
      <c r="G37" s="42">
        <v>28</v>
      </c>
      <c r="H37" s="43"/>
      <c r="I37" s="42">
        <v>34</v>
      </c>
      <c r="J37" s="42">
        <v>38</v>
      </c>
      <c r="K37" s="42"/>
      <c r="L37" s="42"/>
      <c r="M37" s="42"/>
      <c r="N37" s="42"/>
      <c r="O37" s="42"/>
      <c r="P37" s="42"/>
    </row>
    <row r="38" spans="1:16" s="5" customFormat="1" ht="25.5" x14ac:dyDescent="0.2">
      <c r="A38" s="38" t="s">
        <v>88</v>
      </c>
      <c r="B38" s="45" t="s">
        <v>94</v>
      </c>
      <c r="C38" s="46" t="s">
        <v>199</v>
      </c>
      <c r="D38" s="40">
        <f>SUM(D39:D43)</f>
        <v>922</v>
      </c>
      <c r="E38" s="40">
        <f t="shared" ref="E38:P38" si="5">SUM(E39:E43)</f>
        <v>308</v>
      </c>
      <c r="F38" s="40">
        <f t="shared" si="5"/>
        <v>614</v>
      </c>
      <c r="G38" s="40">
        <f t="shared" si="5"/>
        <v>239</v>
      </c>
      <c r="H38" s="40">
        <f t="shared" si="5"/>
        <v>0</v>
      </c>
      <c r="I38" s="40">
        <f t="shared" si="5"/>
        <v>236</v>
      </c>
      <c r="J38" s="40">
        <f t="shared" si="5"/>
        <v>310</v>
      </c>
      <c r="K38" s="40">
        <f t="shared" si="5"/>
        <v>68</v>
      </c>
      <c r="L38" s="40">
        <f t="shared" si="5"/>
        <v>0</v>
      </c>
      <c r="M38" s="40">
        <f t="shared" si="5"/>
        <v>0</v>
      </c>
      <c r="N38" s="40">
        <f t="shared" si="5"/>
        <v>0</v>
      </c>
      <c r="O38" s="40">
        <f t="shared" si="5"/>
        <v>0</v>
      </c>
      <c r="P38" s="40">
        <f t="shared" si="5"/>
        <v>0</v>
      </c>
    </row>
    <row r="39" spans="1:16" s="5" customFormat="1" ht="12.75" x14ac:dyDescent="0.2">
      <c r="A39" s="32" t="s">
        <v>169</v>
      </c>
      <c r="B39" s="41" t="s">
        <v>190</v>
      </c>
      <c r="C39" s="44" t="str">
        <f>C31</f>
        <v>-,Э</v>
      </c>
      <c r="D39" s="47">
        <v>176</v>
      </c>
      <c r="E39" s="47">
        <v>59</v>
      </c>
      <c r="F39" s="47">
        <v>117</v>
      </c>
      <c r="G39" s="47">
        <v>47</v>
      </c>
      <c r="H39" s="47"/>
      <c r="I39" s="47">
        <v>51</v>
      </c>
      <c r="J39" s="47">
        <v>66</v>
      </c>
      <c r="K39" s="47"/>
      <c r="L39" s="47"/>
      <c r="M39" s="47"/>
      <c r="N39" s="47"/>
      <c r="O39" s="47"/>
      <c r="P39" s="42"/>
    </row>
    <row r="40" spans="1:16" s="5" customFormat="1" ht="12.75" x14ac:dyDescent="0.2">
      <c r="A40" s="32" t="s">
        <v>170</v>
      </c>
      <c r="B40" s="41" t="s">
        <v>191</v>
      </c>
      <c r="C40" s="44" t="s">
        <v>223</v>
      </c>
      <c r="D40" s="47">
        <v>292</v>
      </c>
      <c r="E40" s="47">
        <v>97</v>
      </c>
      <c r="F40" s="47">
        <v>195</v>
      </c>
      <c r="G40" s="47">
        <v>90</v>
      </c>
      <c r="H40" s="47"/>
      <c r="I40" s="47">
        <v>100</v>
      </c>
      <c r="J40" s="47">
        <v>95</v>
      </c>
      <c r="K40" s="47"/>
      <c r="L40" s="47"/>
      <c r="M40" s="47"/>
      <c r="N40" s="47"/>
      <c r="O40" s="47"/>
      <c r="P40" s="42"/>
    </row>
    <row r="41" spans="1:16" s="5" customFormat="1" ht="12.75" x14ac:dyDescent="0.2">
      <c r="A41" s="32" t="s">
        <v>89</v>
      </c>
      <c r="B41" s="48" t="s">
        <v>212</v>
      </c>
      <c r="C41" s="42" t="s">
        <v>224</v>
      </c>
      <c r="D41" s="42">
        <f>SUM(E41:F41)</f>
        <v>54</v>
      </c>
      <c r="E41" s="47">
        <f t="shared" ref="E41" si="6">F41/2</f>
        <v>18</v>
      </c>
      <c r="F41" s="42">
        <v>36</v>
      </c>
      <c r="G41" s="49">
        <v>10</v>
      </c>
      <c r="H41" s="43"/>
      <c r="I41" s="42"/>
      <c r="J41" s="42">
        <v>36</v>
      </c>
      <c r="K41" s="47"/>
      <c r="L41" s="47"/>
      <c r="M41" s="47"/>
      <c r="N41" s="47"/>
      <c r="O41" s="47"/>
      <c r="P41" s="42"/>
    </row>
    <row r="42" spans="1:16" s="5" customFormat="1" ht="12.75" x14ac:dyDescent="0.2">
      <c r="A42" s="32" t="s">
        <v>200</v>
      </c>
      <c r="B42" s="41" t="s">
        <v>244</v>
      </c>
      <c r="C42" s="42" t="s">
        <v>109</v>
      </c>
      <c r="D42" s="42">
        <f t="shared" ref="D42:D43" si="7">SUM(E42:F42)</f>
        <v>239</v>
      </c>
      <c r="E42" s="47">
        <v>80</v>
      </c>
      <c r="F42" s="42">
        <f t="shared" ref="F42:F43" si="8">SUM(I42:P42)</f>
        <v>159</v>
      </c>
      <c r="G42" s="42">
        <v>49</v>
      </c>
      <c r="H42" s="43"/>
      <c r="I42" s="42">
        <v>68</v>
      </c>
      <c r="J42" s="42">
        <v>91</v>
      </c>
      <c r="K42" s="42"/>
      <c r="L42" s="50"/>
      <c r="M42" s="50"/>
      <c r="N42" s="50"/>
      <c r="O42" s="50"/>
      <c r="P42" s="50"/>
    </row>
    <row r="43" spans="1:16" s="5" customFormat="1" ht="26.25" customHeight="1" x14ac:dyDescent="0.2">
      <c r="A43" s="32" t="s">
        <v>222</v>
      </c>
      <c r="B43" s="41" t="s">
        <v>95</v>
      </c>
      <c r="C43" s="42" t="s">
        <v>108</v>
      </c>
      <c r="D43" s="42">
        <f t="shared" si="7"/>
        <v>161</v>
      </c>
      <c r="E43" s="47">
        <v>54</v>
      </c>
      <c r="F43" s="42">
        <f t="shared" si="8"/>
        <v>107</v>
      </c>
      <c r="G43" s="49">
        <v>43</v>
      </c>
      <c r="H43" s="43"/>
      <c r="I43" s="42">
        <v>17</v>
      </c>
      <c r="J43" s="42">
        <v>22</v>
      </c>
      <c r="K43" s="42">
        <v>68</v>
      </c>
      <c r="L43" s="50"/>
      <c r="M43" s="50"/>
      <c r="N43" s="50"/>
      <c r="O43" s="50"/>
      <c r="P43" s="50"/>
    </row>
    <row r="44" spans="1:16" s="5" customFormat="1" ht="12.75" x14ac:dyDescent="0.2">
      <c r="A44" s="16" t="s">
        <v>91</v>
      </c>
      <c r="B44" s="51" t="s">
        <v>92</v>
      </c>
      <c r="C44" s="46" t="s">
        <v>231</v>
      </c>
      <c r="D44" s="40">
        <f t="shared" ref="D44:J44" si="9">SUM(D45:D45)</f>
        <v>54</v>
      </c>
      <c r="E44" s="40">
        <f t="shared" si="9"/>
        <v>18</v>
      </c>
      <c r="F44" s="40">
        <f t="shared" si="9"/>
        <v>36</v>
      </c>
      <c r="G44" s="40">
        <f t="shared" si="9"/>
        <v>8</v>
      </c>
      <c r="H44" s="40">
        <f t="shared" si="9"/>
        <v>0</v>
      </c>
      <c r="I44" s="40">
        <f t="shared" si="9"/>
        <v>17</v>
      </c>
      <c r="J44" s="40">
        <f t="shared" si="9"/>
        <v>19</v>
      </c>
      <c r="K44" s="40">
        <f t="shared" ref="K44:P44" si="10">SUM(K45:K45)</f>
        <v>0</v>
      </c>
      <c r="L44" s="40">
        <f t="shared" si="10"/>
        <v>0</v>
      </c>
      <c r="M44" s="40">
        <f t="shared" si="10"/>
        <v>0</v>
      </c>
      <c r="N44" s="40">
        <f t="shared" si="10"/>
        <v>0</v>
      </c>
      <c r="O44" s="40">
        <f t="shared" si="10"/>
        <v>0</v>
      </c>
      <c r="P44" s="40">
        <f t="shared" si="10"/>
        <v>0</v>
      </c>
    </row>
    <row r="45" spans="1:16" s="5" customFormat="1" ht="12.75" x14ac:dyDescent="0.2">
      <c r="A45" s="15" t="s">
        <v>211</v>
      </c>
      <c r="B45" s="41" t="s">
        <v>116</v>
      </c>
      <c r="C45" s="42" t="s">
        <v>106</v>
      </c>
      <c r="D45" s="42">
        <f t="shared" ref="D45" si="11">SUM(E45:F45)</f>
        <v>54</v>
      </c>
      <c r="E45" s="42">
        <v>18</v>
      </c>
      <c r="F45" s="42">
        <f t="shared" ref="F45" si="12">SUM(I45:P45)</f>
        <v>36</v>
      </c>
      <c r="G45" s="42">
        <v>8</v>
      </c>
      <c r="H45" s="43"/>
      <c r="I45" s="42">
        <v>17</v>
      </c>
      <c r="J45" s="42">
        <v>19</v>
      </c>
      <c r="K45" s="50"/>
      <c r="L45" s="50"/>
      <c r="M45" s="50"/>
      <c r="N45" s="50"/>
      <c r="O45" s="50"/>
      <c r="P45" s="50"/>
    </row>
    <row r="46" spans="1:16" s="5" customFormat="1" ht="12.75" x14ac:dyDescent="0.2">
      <c r="A46" s="15"/>
      <c r="B46" s="48" t="s">
        <v>192</v>
      </c>
      <c r="C46" s="42"/>
      <c r="D46" s="42">
        <v>18</v>
      </c>
      <c r="E46" s="42"/>
      <c r="F46" s="42">
        <v>18</v>
      </c>
      <c r="G46" s="42"/>
      <c r="H46" s="43"/>
      <c r="I46" s="42"/>
      <c r="J46" s="42"/>
      <c r="K46" s="50"/>
      <c r="L46" s="50"/>
      <c r="M46" s="50"/>
      <c r="N46" s="50"/>
      <c r="O46" s="50"/>
      <c r="P46" s="50"/>
    </row>
    <row r="47" spans="1:16" s="5" customFormat="1" ht="25.5" x14ac:dyDescent="0.2">
      <c r="A47" s="35" t="s">
        <v>22</v>
      </c>
      <c r="B47" s="52" t="s">
        <v>23</v>
      </c>
      <c r="C47" s="53" t="s">
        <v>233</v>
      </c>
      <c r="D47" s="54">
        <f t="shared" ref="D47:P47" si="13">SUM(D48:D53)</f>
        <v>864</v>
      </c>
      <c r="E47" s="54">
        <f t="shared" si="13"/>
        <v>288</v>
      </c>
      <c r="F47" s="54">
        <f t="shared" si="13"/>
        <v>576</v>
      </c>
      <c r="G47" s="54">
        <f t="shared" si="13"/>
        <v>448</v>
      </c>
      <c r="H47" s="54">
        <f t="shared" si="13"/>
        <v>0</v>
      </c>
      <c r="I47" s="54">
        <f t="shared" si="13"/>
        <v>0</v>
      </c>
      <c r="J47" s="54">
        <f t="shared" si="13"/>
        <v>36</v>
      </c>
      <c r="K47" s="54">
        <f t="shared" si="13"/>
        <v>112</v>
      </c>
      <c r="L47" s="54">
        <f t="shared" si="13"/>
        <v>84</v>
      </c>
      <c r="M47" s="54">
        <f t="shared" si="13"/>
        <v>152</v>
      </c>
      <c r="N47" s="54">
        <f t="shared" si="13"/>
        <v>84</v>
      </c>
      <c r="O47" s="54">
        <f t="shared" si="13"/>
        <v>68</v>
      </c>
      <c r="P47" s="54">
        <f t="shared" si="13"/>
        <v>40</v>
      </c>
    </row>
    <row r="48" spans="1:16" s="5" customFormat="1" ht="12.75" x14ac:dyDescent="0.2">
      <c r="A48" s="49" t="s">
        <v>24</v>
      </c>
      <c r="B48" s="55" t="s">
        <v>25</v>
      </c>
      <c r="C48" s="44" t="s">
        <v>121</v>
      </c>
      <c r="D48" s="42">
        <f>SUM(E48:F48)</f>
        <v>60</v>
      </c>
      <c r="E48" s="42">
        <v>12</v>
      </c>
      <c r="F48" s="42">
        <f>SUM(I48:P48)</f>
        <v>48</v>
      </c>
      <c r="G48" s="42">
        <v>8</v>
      </c>
      <c r="H48" s="42"/>
      <c r="I48" s="42"/>
      <c r="J48" s="56"/>
      <c r="K48" s="56"/>
      <c r="L48" s="56"/>
      <c r="M48" s="56">
        <v>48</v>
      </c>
      <c r="N48" s="56"/>
      <c r="O48" s="56"/>
      <c r="P48" s="56"/>
    </row>
    <row r="49" spans="1:16" s="5" customFormat="1" ht="12.75" x14ac:dyDescent="0.2">
      <c r="A49" s="49" t="s">
        <v>26</v>
      </c>
      <c r="B49" s="55" t="s">
        <v>118</v>
      </c>
      <c r="C49" s="44" t="s">
        <v>121</v>
      </c>
      <c r="D49" s="42">
        <f t="shared" ref="D49:D53" si="14">SUM(E49:F49)</f>
        <v>72</v>
      </c>
      <c r="E49" s="42">
        <v>24</v>
      </c>
      <c r="F49" s="42">
        <f t="shared" ref="F49:F53" si="15">SUM(I49:P49)</f>
        <v>48</v>
      </c>
      <c r="G49" s="42">
        <v>24</v>
      </c>
      <c r="H49" s="42"/>
      <c r="I49" s="42"/>
      <c r="J49" s="56"/>
      <c r="K49" s="56"/>
      <c r="L49" s="56"/>
      <c r="M49" s="56">
        <v>48</v>
      </c>
      <c r="N49" s="56"/>
      <c r="O49" s="56"/>
      <c r="P49" s="56"/>
    </row>
    <row r="50" spans="1:16" s="5" customFormat="1" ht="12.75" x14ac:dyDescent="0.2">
      <c r="A50" s="49" t="s">
        <v>27</v>
      </c>
      <c r="B50" s="55" t="s">
        <v>28</v>
      </c>
      <c r="C50" s="44" t="s">
        <v>121</v>
      </c>
      <c r="D50" s="42">
        <f t="shared" si="14"/>
        <v>60</v>
      </c>
      <c r="E50" s="42">
        <v>12</v>
      </c>
      <c r="F50" s="42">
        <f t="shared" si="15"/>
        <v>48</v>
      </c>
      <c r="G50" s="42">
        <v>8</v>
      </c>
      <c r="H50" s="42"/>
      <c r="I50" s="42"/>
      <c r="J50" s="56"/>
      <c r="K50" s="56">
        <v>48</v>
      </c>
      <c r="L50" s="56"/>
      <c r="M50" s="56"/>
      <c r="N50" s="56"/>
      <c r="O50" s="56"/>
      <c r="P50" s="56"/>
    </row>
    <row r="51" spans="1:16" s="5" customFormat="1" ht="12.75" x14ac:dyDescent="0.2">
      <c r="A51" s="49" t="s">
        <v>29</v>
      </c>
      <c r="B51" s="55" t="s">
        <v>30</v>
      </c>
      <c r="C51" s="44" t="s">
        <v>110</v>
      </c>
      <c r="D51" s="42">
        <f t="shared" si="14"/>
        <v>222</v>
      </c>
      <c r="E51" s="42">
        <v>24</v>
      </c>
      <c r="F51" s="42">
        <f t="shared" si="15"/>
        <v>198</v>
      </c>
      <c r="G51" s="42">
        <v>194</v>
      </c>
      <c r="H51" s="42"/>
      <c r="I51" s="42"/>
      <c r="J51" s="56"/>
      <c r="K51" s="56">
        <v>32</v>
      </c>
      <c r="L51" s="56">
        <v>42</v>
      </c>
      <c r="M51" s="56">
        <v>28</v>
      </c>
      <c r="N51" s="56">
        <v>42</v>
      </c>
      <c r="O51" s="56">
        <v>34</v>
      </c>
      <c r="P51" s="56">
        <v>20</v>
      </c>
    </row>
    <row r="52" spans="1:16" s="5" customFormat="1" ht="12.75" x14ac:dyDescent="0.2">
      <c r="A52" s="49" t="s">
        <v>99</v>
      </c>
      <c r="B52" s="55" t="s">
        <v>31</v>
      </c>
      <c r="C52" s="44" t="s">
        <v>111</v>
      </c>
      <c r="D52" s="42">
        <f t="shared" si="14"/>
        <v>396</v>
      </c>
      <c r="E52" s="42">
        <v>198</v>
      </c>
      <c r="F52" s="42">
        <f t="shared" si="15"/>
        <v>198</v>
      </c>
      <c r="G52" s="42">
        <v>196</v>
      </c>
      <c r="H52" s="42"/>
      <c r="I52" s="42"/>
      <c r="J52" s="56"/>
      <c r="K52" s="56">
        <v>32</v>
      </c>
      <c r="L52" s="56">
        <v>42</v>
      </c>
      <c r="M52" s="56">
        <v>28</v>
      </c>
      <c r="N52" s="56">
        <v>42</v>
      </c>
      <c r="O52" s="56">
        <v>34</v>
      </c>
      <c r="P52" s="56">
        <v>20</v>
      </c>
    </row>
    <row r="53" spans="1:16" s="5" customFormat="1" ht="51" x14ac:dyDescent="0.2">
      <c r="A53" s="57" t="s">
        <v>119</v>
      </c>
      <c r="B53" s="58" t="s">
        <v>225</v>
      </c>
      <c r="C53" s="44" t="s">
        <v>122</v>
      </c>
      <c r="D53" s="42">
        <f t="shared" si="14"/>
        <v>54</v>
      </c>
      <c r="E53" s="42">
        <v>18</v>
      </c>
      <c r="F53" s="42">
        <f t="shared" si="15"/>
        <v>36</v>
      </c>
      <c r="G53" s="42">
        <v>18</v>
      </c>
      <c r="H53" s="42"/>
      <c r="I53" s="42"/>
      <c r="J53" s="56">
        <v>36</v>
      </c>
      <c r="K53" s="56"/>
      <c r="L53" s="56"/>
      <c r="M53" s="56"/>
      <c r="N53" s="56"/>
      <c r="O53" s="56"/>
      <c r="P53" s="56"/>
    </row>
    <row r="54" spans="1:16" s="5" customFormat="1" ht="25.5" x14ac:dyDescent="0.2">
      <c r="A54" s="37" t="s">
        <v>32</v>
      </c>
      <c r="B54" s="59" t="s">
        <v>33</v>
      </c>
      <c r="C54" s="60" t="s">
        <v>241</v>
      </c>
      <c r="D54" s="35">
        <f t="shared" ref="D54:P54" si="16">SUM(D55:D56)</f>
        <v>186</v>
      </c>
      <c r="E54" s="35">
        <f t="shared" si="16"/>
        <v>62</v>
      </c>
      <c r="F54" s="35">
        <f t="shared" si="16"/>
        <v>124</v>
      </c>
      <c r="G54" s="35">
        <f t="shared" si="16"/>
        <v>93</v>
      </c>
      <c r="H54" s="35">
        <f t="shared" si="16"/>
        <v>0</v>
      </c>
      <c r="I54" s="35">
        <f t="shared" si="16"/>
        <v>0</v>
      </c>
      <c r="J54" s="35">
        <f t="shared" si="16"/>
        <v>0</v>
      </c>
      <c r="K54" s="35">
        <f t="shared" si="16"/>
        <v>32</v>
      </c>
      <c r="L54" s="35">
        <f t="shared" si="16"/>
        <v>92</v>
      </c>
      <c r="M54" s="35">
        <f t="shared" si="16"/>
        <v>0</v>
      </c>
      <c r="N54" s="35">
        <f t="shared" si="16"/>
        <v>0</v>
      </c>
      <c r="O54" s="35">
        <f t="shared" si="16"/>
        <v>0</v>
      </c>
      <c r="P54" s="35">
        <f t="shared" si="16"/>
        <v>0</v>
      </c>
    </row>
    <row r="55" spans="1:16" s="5" customFormat="1" ht="12.75" x14ac:dyDescent="0.2">
      <c r="A55" s="49" t="s">
        <v>34</v>
      </c>
      <c r="B55" s="55" t="s">
        <v>125</v>
      </c>
      <c r="C55" s="44" t="s">
        <v>122</v>
      </c>
      <c r="D55" s="42">
        <f>SUM(E55:F55)</f>
        <v>75</v>
      </c>
      <c r="E55" s="42">
        <v>25</v>
      </c>
      <c r="F55" s="42">
        <f>SUM(I55:P55)</f>
        <v>50</v>
      </c>
      <c r="G55" s="42">
        <v>27</v>
      </c>
      <c r="H55" s="42"/>
      <c r="I55" s="42"/>
      <c r="J55" s="42"/>
      <c r="K55" s="42"/>
      <c r="L55" s="42">
        <v>50</v>
      </c>
      <c r="M55" s="42"/>
      <c r="N55" s="42"/>
      <c r="O55" s="42"/>
      <c r="P55" s="42"/>
    </row>
    <row r="56" spans="1:16" s="5" customFormat="1" ht="63.75" x14ac:dyDescent="0.2">
      <c r="A56" s="49" t="s">
        <v>35</v>
      </c>
      <c r="B56" s="55" t="s">
        <v>229</v>
      </c>
      <c r="C56" s="44" t="s">
        <v>106</v>
      </c>
      <c r="D56" s="42">
        <f>SUM(E56:F56)</f>
        <v>111</v>
      </c>
      <c r="E56" s="42">
        <v>37</v>
      </c>
      <c r="F56" s="42">
        <f>SUM(I56:P56)</f>
        <v>74</v>
      </c>
      <c r="G56" s="42">
        <v>66</v>
      </c>
      <c r="H56" s="42"/>
      <c r="I56" s="42"/>
      <c r="J56" s="42"/>
      <c r="K56" s="42">
        <v>32</v>
      </c>
      <c r="L56" s="42">
        <v>42</v>
      </c>
      <c r="M56" s="42"/>
      <c r="N56" s="42"/>
      <c r="O56" s="42"/>
      <c r="P56" s="42"/>
    </row>
    <row r="57" spans="1:16" s="5" customFormat="1" ht="12.75" x14ac:dyDescent="0.2">
      <c r="A57" s="37" t="s">
        <v>36</v>
      </c>
      <c r="B57" s="59" t="s">
        <v>37</v>
      </c>
      <c r="C57" s="61" t="s">
        <v>237</v>
      </c>
      <c r="D57" s="35">
        <f t="shared" ref="D57:O57" si="17">SUM(D71+D58)</f>
        <v>4422</v>
      </c>
      <c r="E57" s="35">
        <f t="shared" si="17"/>
        <v>1198</v>
      </c>
      <c r="F57" s="35">
        <f t="shared" si="17"/>
        <v>3224</v>
      </c>
      <c r="G57" s="35">
        <f t="shared" si="17"/>
        <v>990</v>
      </c>
      <c r="H57" s="35">
        <f t="shared" si="17"/>
        <v>20</v>
      </c>
      <c r="I57" s="35">
        <f t="shared" si="17"/>
        <v>53</v>
      </c>
      <c r="J57" s="35">
        <f t="shared" si="17"/>
        <v>48</v>
      </c>
      <c r="K57" s="35">
        <f t="shared" si="17"/>
        <v>295</v>
      </c>
      <c r="L57" s="35">
        <f t="shared" si="17"/>
        <v>688</v>
      </c>
      <c r="M57" s="35">
        <f t="shared" si="17"/>
        <v>424</v>
      </c>
      <c r="N57" s="35">
        <f t="shared" si="17"/>
        <v>744</v>
      </c>
      <c r="O57" s="35">
        <f t="shared" si="17"/>
        <v>544</v>
      </c>
      <c r="P57" s="35">
        <f>SUM(P71+P58)</f>
        <v>428</v>
      </c>
    </row>
    <row r="58" spans="1:16" s="5" customFormat="1" ht="12.75" x14ac:dyDescent="0.2">
      <c r="A58" s="62" t="s">
        <v>38</v>
      </c>
      <c r="B58" s="63" t="s">
        <v>39</v>
      </c>
      <c r="C58" s="64" t="s">
        <v>234</v>
      </c>
      <c r="D58" s="62">
        <f>SUM(D59:D70)</f>
        <v>1081</v>
      </c>
      <c r="E58" s="62">
        <f t="shared" ref="E58:P58" si="18">SUM(E59:E70)</f>
        <v>360</v>
      </c>
      <c r="F58" s="62">
        <f t="shared" si="18"/>
        <v>721</v>
      </c>
      <c r="G58" s="62">
        <f t="shared" si="18"/>
        <v>232</v>
      </c>
      <c r="H58" s="62">
        <f t="shared" si="18"/>
        <v>20</v>
      </c>
      <c r="I58" s="62">
        <f t="shared" si="18"/>
        <v>53</v>
      </c>
      <c r="J58" s="62">
        <f t="shared" si="18"/>
        <v>48</v>
      </c>
      <c r="K58" s="62">
        <f t="shared" si="18"/>
        <v>147</v>
      </c>
      <c r="L58" s="62">
        <f t="shared" si="18"/>
        <v>209</v>
      </c>
      <c r="M58" s="62">
        <f t="shared" si="18"/>
        <v>14</v>
      </c>
      <c r="N58" s="62">
        <f t="shared" si="18"/>
        <v>72</v>
      </c>
      <c r="O58" s="62">
        <f t="shared" si="18"/>
        <v>108</v>
      </c>
      <c r="P58" s="62">
        <f t="shared" si="18"/>
        <v>70</v>
      </c>
    </row>
    <row r="59" spans="1:16" s="5" customFormat="1" ht="12.75" x14ac:dyDescent="0.2">
      <c r="A59" s="49" t="s">
        <v>40</v>
      </c>
      <c r="B59" s="55" t="s">
        <v>126</v>
      </c>
      <c r="C59" s="44" t="s">
        <v>193</v>
      </c>
      <c r="D59" s="42">
        <f>SUM(E59:F59)</f>
        <v>149</v>
      </c>
      <c r="E59" s="42">
        <v>50</v>
      </c>
      <c r="F59" s="42">
        <f>SUM(I59:P59)</f>
        <v>99</v>
      </c>
      <c r="G59" s="49">
        <v>40</v>
      </c>
      <c r="H59" s="42">
        <v>20</v>
      </c>
      <c r="I59" s="42"/>
      <c r="J59" s="42">
        <v>26</v>
      </c>
      <c r="K59" s="42">
        <v>32</v>
      </c>
      <c r="L59" s="42">
        <v>41</v>
      </c>
      <c r="M59" s="42"/>
      <c r="N59" s="42"/>
      <c r="O59" s="42"/>
      <c r="P59" s="42"/>
    </row>
    <row r="60" spans="1:16" s="5" customFormat="1" ht="12.75" x14ac:dyDescent="0.2">
      <c r="A60" s="49" t="s">
        <v>41</v>
      </c>
      <c r="B60" s="55" t="s">
        <v>127</v>
      </c>
      <c r="C60" s="44" t="s">
        <v>226</v>
      </c>
      <c r="D60" s="42">
        <f t="shared" ref="D60:D64" si="19">SUM(E60:F60)</f>
        <v>120</v>
      </c>
      <c r="E60" s="42">
        <v>40</v>
      </c>
      <c r="F60" s="42">
        <f t="shared" ref="F60:F64" si="20">SUM(I60:P60)</f>
        <v>80</v>
      </c>
      <c r="G60" s="49">
        <v>36</v>
      </c>
      <c r="H60" s="42"/>
      <c r="I60" s="42"/>
      <c r="J60" s="42"/>
      <c r="K60" s="42">
        <v>32</v>
      </c>
      <c r="L60" s="42">
        <v>48</v>
      </c>
      <c r="M60" s="42"/>
      <c r="N60" s="42"/>
      <c r="O60" s="42"/>
      <c r="P60" s="42"/>
    </row>
    <row r="61" spans="1:16" s="5" customFormat="1" ht="12.75" x14ac:dyDescent="0.2">
      <c r="A61" s="49" t="s">
        <v>42</v>
      </c>
      <c r="B61" s="55" t="s">
        <v>128</v>
      </c>
      <c r="C61" s="44" t="s">
        <v>136</v>
      </c>
      <c r="D61" s="42">
        <f t="shared" si="19"/>
        <v>90</v>
      </c>
      <c r="E61" s="42">
        <f>F61/2</f>
        <v>30</v>
      </c>
      <c r="F61" s="42">
        <f t="shared" si="20"/>
        <v>60</v>
      </c>
      <c r="G61" s="42">
        <v>10</v>
      </c>
      <c r="H61" s="42"/>
      <c r="I61" s="42"/>
      <c r="J61" s="42"/>
      <c r="K61" s="42">
        <v>19</v>
      </c>
      <c r="L61" s="42">
        <v>27</v>
      </c>
      <c r="M61" s="42">
        <v>14</v>
      </c>
      <c r="N61" s="42"/>
      <c r="O61" s="42"/>
      <c r="P61" s="42"/>
    </row>
    <row r="62" spans="1:16" s="5" customFormat="1" ht="25.5" x14ac:dyDescent="0.2">
      <c r="A62" s="49" t="s">
        <v>43</v>
      </c>
      <c r="B62" s="55" t="s">
        <v>201</v>
      </c>
      <c r="C62" s="44" t="s">
        <v>106</v>
      </c>
      <c r="D62" s="42">
        <f t="shared" si="19"/>
        <v>165</v>
      </c>
      <c r="E62" s="42">
        <v>55</v>
      </c>
      <c r="F62" s="42">
        <f t="shared" si="20"/>
        <v>110</v>
      </c>
      <c r="G62" s="42">
        <v>22</v>
      </c>
      <c r="H62" s="42"/>
      <c r="I62" s="42"/>
      <c r="J62" s="42"/>
      <c r="K62" s="42"/>
      <c r="L62" s="42"/>
      <c r="M62" s="42"/>
      <c r="N62" s="42"/>
      <c r="O62" s="42">
        <v>40</v>
      </c>
      <c r="P62" s="42">
        <v>70</v>
      </c>
    </row>
    <row r="63" spans="1:16" s="5" customFormat="1" ht="12.75" x14ac:dyDescent="0.2">
      <c r="A63" s="49" t="s">
        <v>44</v>
      </c>
      <c r="B63" s="55" t="s">
        <v>139</v>
      </c>
      <c r="C63" s="44" t="s">
        <v>109</v>
      </c>
      <c r="D63" s="42">
        <f t="shared" si="19"/>
        <v>66</v>
      </c>
      <c r="E63" s="42">
        <v>22</v>
      </c>
      <c r="F63" s="42">
        <f t="shared" si="20"/>
        <v>44</v>
      </c>
      <c r="G63" s="49">
        <v>4</v>
      </c>
      <c r="H63" s="42"/>
      <c r="I63" s="42"/>
      <c r="J63" s="42"/>
      <c r="K63" s="42">
        <v>16</v>
      </c>
      <c r="L63" s="42">
        <v>28</v>
      </c>
      <c r="M63" s="42"/>
      <c r="N63" s="42"/>
      <c r="O63" s="42"/>
      <c r="P63" s="42"/>
    </row>
    <row r="64" spans="1:16" s="5" customFormat="1" ht="12.75" x14ac:dyDescent="0.2">
      <c r="A64" s="49" t="s">
        <v>46</v>
      </c>
      <c r="B64" s="55" t="s">
        <v>45</v>
      </c>
      <c r="C64" s="44" t="s">
        <v>106</v>
      </c>
      <c r="D64" s="42">
        <f t="shared" si="19"/>
        <v>102</v>
      </c>
      <c r="E64" s="42">
        <v>34</v>
      </c>
      <c r="F64" s="42">
        <f t="shared" si="20"/>
        <v>68</v>
      </c>
      <c r="G64" s="42">
        <v>22</v>
      </c>
      <c r="H64" s="42"/>
      <c r="I64" s="42"/>
      <c r="J64" s="42"/>
      <c r="K64" s="42">
        <v>32</v>
      </c>
      <c r="L64" s="49">
        <v>36</v>
      </c>
      <c r="M64" s="42"/>
      <c r="N64" s="42"/>
      <c r="O64" s="42"/>
      <c r="P64" s="42"/>
    </row>
    <row r="65" spans="1:16" s="5" customFormat="1" ht="12.75" x14ac:dyDescent="0.2">
      <c r="A65" s="57" t="s">
        <v>137</v>
      </c>
      <c r="B65" s="65" t="s">
        <v>129</v>
      </c>
      <c r="C65" s="44" t="s">
        <v>122</v>
      </c>
      <c r="D65" s="42">
        <f t="shared" ref="D65:D66" si="21">SUM(E65:F65)</f>
        <v>54</v>
      </c>
      <c r="E65" s="42">
        <v>18</v>
      </c>
      <c r="F65" s="42">
        <f t="shared" ref="F65:F66" si="22">SUM(I65:P65)</f>
        <v>36</v>
      </c>
      <c r="G65" s="42">
        <v>12</v>
      </c>
      <c r="H65" s="42"/>
      <c r="I65" s="42">
        <v>36</v>
      </c>
      <c r="J65" s="42"/>
      <c r="K65" s="42"/>
      <c r="L65" s="42"/>
      <c r="M65" s="42"/>
      <c r="N65" s="42"/>
      <c r="O65" s="42"/>
      <c r="P65" s="42"/>
    </row>
    <row r="66" spans="1:16" s="5" customFormat="1" ht="25.5" x14ac:dyDescent="0.2">
      <c r="A66" s="57" t="s">
        <v>195</v>
      </c>
      <c r="B66" s="65" t="s">
        <v>196</v>
      </c>
      <c r="C66" s="44" t="s">
        <v>122</v>
      </c>
      <c r="D66" s="42">
        <f t="shared" si="21"/>
        <v>54</v>
      </c>
      <c r="E66" s="42">
        <v>18</v>
      </c>
      <c r="F66" s="42">
        <f t="shared" si="22"/>
        <v>36</v>
      </c>
      <c r="G66" s="42">
        <v>24</v>
      </c>
      <c r="H66" s="42"/>
      <c r="I66" s="42"/>
      <c r="J66" s="42"/>
      <c r="K66" s="42"/>
      <c r="L66" s="42"/>
      <c r="M66" s="42"/>
      <c r="N66" s="42">
        <v>36</v>
      </c>
      <c r="O66" s="42"/>
      <c r="P66" s="42"/>
    </row>
    <row r="67" spans="1:16" s="5" customFormat="1" ht="12.75" x14ac:dyDescent="0.2">
      <c r="A67" s="57" t="s">
        <v>197</v>
      </c>
      <c r="B67" s="65" t="s">
        <v>198</v>
      </c>
      <c r="C67" s="44" t="s">
        <v>106</v>
      </c>
      <c r="D67" s="42">
        <f>SUM(E67:F67)</f>
        <v>67</v>
      </c>
      <c r="E67" s="42">
        <v>22</v>
      </c>
      <c r="F67" s="42">
        <f>SUM(I67:P67)</f>
        <v>45</v>
      </c>
      <c r="G67" s="42">
        <v>26</v>
      </c>
      <c r="H67" s="42"/>
      <c r="I67" s="42"/>
      <c r="J67" s="42"/>
      <c r="K67" s="42">
        <v>16</v>
      </c>
      <c r="L67" s="42">
        <v>29</v>
      </c>
      <c r="M67" s="42"/>
      <c r="N67" s="42"/>
      <c r="O67" s="42"/>
      <c r="P67" s="42"/>
    </row>
    <row r="68" spans="1:16" s="5" customFormat="1" ht="25.5" x14ac:dyDescent="0.2">
      <c r="A68" s="57" t="s">
        <v>202</v>
      </c>
      <c r="B68" s="65" t="s">
        <v>209</v>
      </c>
      <c r="C68" s="44" t="s">
        <v>122</v>
      </c>
      <c r="D68" s="42">
        <f t="shared" ref="D68" si="23">SUM(E68:F68)</f>
        <v>102</v>
      </c>
      <c r="E68" s="42">
        <v>34</v>
      </c>
      <c r="F68" s="42">
        <f t="shared" ref="F68" si="24">SUM(I68:P68)</f>
        <v>68</v>
      </c>
      <c r="G68" s="42">
        <v>10</v>
      </c>
      <c r="H68" s="42"/>
      <c r="I68" s="42"/>
      <c r="J68" s="42"/>
      <c r="K68" s="42"/>
      <c r="L68" s="42"/>
      <c r="M68" s="42"/>
      <c r="N68" s="42"/>
      <c r="O68" s="42">
        <v>68</v>
      </c>
      <c r="P68" s="42"/>
    </row>
    <row r="69" spans="1:16" s="33" customFormat="1" ht="25.5" x14ac:dyDescent="0.2">
      <c r="A69" s="57" t="s">
        <v>204</v>
      </c>
      <c r="B69" s="65" t="s">
        <v>203</v>
      </c>
      <c r="C69" s="66" t="s">
        <v>106</v>
      </c>
      <c r="D69" s="49">
        <f>SUM(E69:F69)</f>
        <v>58</v>
      </c>
      <c r="E69" s="49">
        <v>19</v>
      </c>
      <c r="F69" s="49">
        <f>SUM(I69:P69)</f>
        <v>39</v>
      </c>
      <c r="G69" s="49">
        <v>14</v>
      </c>
      <c r="H69" s="49"/>
      <c r="I69" s="49">
        <v>17</v>
      </c>
      <c r="J69" s="49">
        <v>22</v>
      </c>
      <c r="K69" s="49"/>
      <c r="L69" s="49"/>
      <c r="M69" s="49"/>
      <c r="N69" s="49"/>
      <c r="O69" s="49"/>
      <c r="P69" s="49"/>
    </row>
    <row r="70" spans="1:16" s="33" customFormat="1" ht="12.75" x14ac:dyDescent="0.2">
      <c r="A70" s="57" t="s">
        <v>228</v>
      </c>
      <c r="B70" s="65" t="s">
        <v>227</v>
      </c>
      <c r="C70" s="66" t="s">
        <v>122</v>
      </c>
      <c r="D70" s="49">
        <f>E70+F70</f>
        <v>54</v>
      </c>
      <c r="E70" s="49">
        <f>F70/2</f>
        <v>18</v>
      </c>
      <c r="F70" s="49">
        <v>36</v>
      </c>
      <c r="G70" s="49">
        <v>12</v>
      </c>
      <c r="H70" s="49"/>
      <c r="I70" s="49"/>
      <c r="J70" s="49"/>
      <c r="K70" s="49"/>
      <c r="L70" s="49"/>
      <c r="M70" s="49"/>
      <c r="N70" s="49">
        <v>36</v>
      </c>
      <c r="O70" s="49"/>
      <c r="P70" s="49"/>
    </row>
    <row r="71" spans="1:16" s="5" customFormat="1" ht="12.75" x14ac:dyDescent="0.2">
      <c r="A71" s="62" t="s">
        <v>47</v>
      </c>
      <c r="B71" s="63" t="s">
        <v>48</v>
      </c>
      <c r="C71" s="64" t="s">
        <v>236</v>
      </c>
      <c r="D71" s="62">
        <f t="shared" ref="D71:P71" si="25">SUM(D72+D78+D87+D94+D97)</f>
        <v>3341</v>
      </c>
      <c r="E71" s="62">
        <f t="shared" si="25"/>
        <v>838</v>
      </c>
      <c r="F71" s="62">
        <f t="shared" si="25"/>
        <v>2503</v>
      </c>
      <c r="G71" s="62">
        <f t="shared" si="25"/>
        <v>758</v>
      </c>
      <c r="H71" s="62">
        <f t="shared" si="25"/>
        <v>0</v>
      </c>
      <c r="I71" s="62">
        <f t="shared" si="25"/>
        <v>0</v>
      </c>
      <c r="J71" s="62">
        <f t="shared" si="25"/>
        <v>0</v>
      </c>
      <c r="K71" s="62">
        <f t="shared" si="25"/>
        <v>148</v>
      </c>
      <c r="L71" s="62">
        <f t="shared" si="25"/>
        <v>479</v>
      </c>
      <c r="M71" s="62">
        <f t="shared" si="25"/>
        <v>410</v>
      </c>
      <c r="N71" s="62">
        <f t="shared" si="25"/>
        <v>672</v>
      </c>
      <c r="O71" s="62">
        <f t="shared" si="25"/>
        <v>436</v>
      </c>
      <c r="P71" s="62">
        <f t="shared" si="25"/>
        <v>358</v>
      </c>
    </row>
    <row r="72" spans="1:16" s="5" customFormat="1" ht="38.25" x14ac:dyDescent="0.2">
      <c r="A72" s="67" t="s">
        <v>49</v>
      </c>
      <c r="B72" s="68" t="s">
        <v>140</v>
      </c>
      <c r="C72" s="69" t="s">
        <v>112</v>
      </c>
      <c r="D72" s="70">
        <f t="shared" ref="D72:O72" si="26">SUM(D73:D77)</f>
        <v>534</v>
      </c>
      <c r="E72" s="70">
        <f t="shared" si="26"/>
        <v>100</v>
      </c>
      <c r="F72" s="70">
        <f t="shared" si="26"/>
        <v>434</v>
      </c>
      <c r="G72" s="70">
        <f t="shared" si="26"/>
        <v>133</v>
      </c>
      <c r="H72" s="70">
        <f t="shared" si="26"/>
        <v>0</v>
      </c>
      <c r="I72" s="70">
        <f t="shared" si="26"/>
        <v>0</v>
      </c>
      <c r="J72" s="70">
        <f t="shared" si="26"/>
        <v>0</v>
      </c>
      <c r="K72" s="70">
        <f t="shared" si="26"/>
        <v>100</v>
      </c>
      <c r="L72" s="70">
        <v>334</v>
      </c>
      <c r="M72" s="70">
        <f t="shared" si="26"/>
        <v>0</v>
      </c>
      <c r="N72" s="70">
        <f t="shared" si="26"/>
        <v>0</v>
      </c>
      <c r="O72" s="70">
        <f t="shared" si="26"/>
        <v>0</v>
      </c>
      <c r="P72" s="70">
        <f>SUM(P73:P77)</f>
        <v>0</v>
      </c>
    </row>
    <row r="73" spans="1:16" s="8" customFormat="1" ht="25.5" x14ac:dyDescent="0.2">
      <c r="A73" s="49" t="s">
        <v>50</v>
      </c>
      <c r="B73" s="55" t="s">
        <v>141</v>
      </c>
      <c r="C73" s="44" t="s">
        <v>121</v>
      </c>
      <c r="D73" s="42">
        <f>SUM(E73:F73)</f>
        <v>54</v>
      </c>
      <c r="E73" s="42">
        <v>18</v>
      </c>
      <c r="F73" s="42">
        <f>SUM(I73:P73)</f>
        <v>36</v>
      </c>
      <c r="G73" s="49">
        <v>13</v>
      </c>
      <c r="H73" s="42"/>
      <c r="I73" s="42"/>
      <c r="J73" s="42"/>
      <c r="K73" s="49">
        <v>36</v>
      </c>
      <c r="L73" s="42"/>
      <c r="M73" s="42"/>
      <c r="N73" s="42"/>
      <c r="O73" s="42"/>
      <c r="P73" s="42"/>
    </row>
    <row r="74" spans="1:16" s="8" customFormat="1" ht="38.25" x14ac:dyDescent="0.2">
      <c r="A74" s="49" t="s">
        <v>130</v>
      </c>
      <c r="B74" s="55" t="s">
        <v>142</v>
      </c>
      <c r="C74" s="44" t="s">
        <v>223</v>
      </c>
      <c r="D74" s="42">
        <f t="shared" ref="D74:D77" si="27">SUM(E74:F74)</f>
        <v>159</v>
      </c>
      <c r="E74" s="42">
        <v>53</v>
      </c>
      <c r="F74" s="42">
        <f t="shared" ref="F74:F76" si="28">SUM(I74:P74)</f>
        <v>106</v>
      </c>
      <c r="G74" s="42">
        <v>72</v>
      </c>
      <c r="H74" s="42"/>
      <c r="I74" s="42"/>
      <c r="J74" s="42"/>
      <c r="K74" s="42">
        <v>64</v>
      </c>
      <c r="L74" s="49">
        <v>42</v>
      </c>
      <c r="M74" s="42"/>
      <c r="N74" s="42"/>
      <c r="O74" s="42"/>
      <c r="P74" s="42"/>
    </row>
    <row r="75" spans="1:16" s="8" customFormat="1" ht="25.5" x14ac:dyDescent="0.2">
      <c r="A75" s="49" t="s">
        <v>131</v>
      </c>
      <c r="B75" s="55" t="s">
        <v>143</v>
      </c>
      <c r="C75" s="44" t="s">
        <v>224</v>
      </c>
      <c r="D75" s="42">
        <f t="shared" si="27"/>
        <v>87</v>
      </c>
      <c r="E75" s="42">
        <v>29</v>
      </c>
      <c r="F75" s="42">
        <f t="shared" si="28"/>
        <v>58</v>
      </c>
      <c r="G75" s="49">
        <v>48</v>
      </c>
      <c r="H75" s="42"/>
      <c r="I75" s="42"/>
      <c r="J75" s="42"/>
      <c r="K75" s="42"/>
      <c r="L75" s="49">
        <v>58</v>
      </c>
      <c r="M75" s="42"/>
      <c r="N75" s="42"/>
      <c r="O75" s="42"/>
      <c r="P75" s="42"/>
    </row>
    <row r="76" spans="1:16" s="8" customFormat="1" ht="12.75" x14ac:dyDescent="0.2">
      <c r="A76" s="49" t="s">
        <v>51</v>
      </c>
      <c r="B76" s="55" t="s">
        <v>52</v>
      </c>
      <c r="C76" s="44" t="s">
        <v>224</v>
      </c>
      <c r="D76" s="42">
        <f t="shared" si="27"/>
        <v>36</v>
      </c>
      <c r="E76" s="42"/>
      <c r="F76" s="42">
        <f t="shared" si="28"/>
        <v>36</v>
      </c>
      <c r="G76" s="42"/>
      <c r="H76" s="42"/>
      <c r="I76" s="42"/>
      <c r="J76" s="42"/>
      <c r="K76" s="42"/>
      <c r="L76" s="42">
        <v>36</v>
      </c>
      <c r="M76" s="42"/>
      <c r="N76" s="42"/>
      <c r="O76" s="42"/>
      <c r="P76" s="42"/>
    </row>
    <row r="77" spans="1:16" s="5" customFormat="1" ht="24.75" customHeight="1" x14ac:dyDescent="0.2">
      <c r="A77" s="49" t="s">
        <v>53</v>
      </c>
      <c r="B77" s="55" t="s">
        <v>54</v>
      </c>
      <c r="C77" s="44" t="s">
        <v>224</v>
      </c>
      <c r="D77" s="42">
        <f t="shared" si="27"/>
        <v>198</v>
      </c>
      <c r="E77" s="42"/>
      <c r="F77" s="42">
        <v>198</v>
      </c>
      <c r="G77" s="42"/>
      <c r="H77" s="42"/>
      <c r="I77" s="42"/>
      <c r="J77" s="42"/>
      <c r="K77" s="42"/>
      <c r="L77" s="42" t="s">
        <v>240</v>
      </c>
      <c r="M77" s="42"/>
      <c r="N77" s="42"/>
      <c r="O77" s="42"/>
      <c r="P77" s="42"/>
    </row>
    <row r="78" spans="1:16" s="5" customFormat="1" ht="25.5" x14ac:dyDescent="0.2">
      <c r="A78" s="67" t="s">
        <v>55</v>
      </c>
      <c r="B78" s="68" t="s">
        <v>210</v>
      </c>
      <c r="C78" s="69" t="s">
        <v>112</v>
      </c>
      <c r="D78" s="70">
        <f t="shared" ref="D78:P78" si="29">SUM(D79:D86)</f>
        <v>1031</v>
      </c>
      <c r="E78" s="70">
        <f t="shared" si="29"/>
        <v>272</v>
      </c>
      <c r="F78" s="70">
        <f t="shared" si="29"/>
        <v>759</v>
      </c>
      <c r="G78" s="70">
        <f t="shared" si="29"/>
        <v>310</v>
      </c>
      <c r="H78" s="70">
        <f t="shared" si="29"/>
        <v>0</v>
      </c>
      <c r="I78" s="70">
        <f t="shared" si="29"/>
        <v>0</v>
      </c>
      <c r="J78" s="70">
        <f t="shared" si="29"/>
        <v>0</v>
      </c>
      <c r="K78" s="70">
        <f t="shared" si="29"/>
        <v>48</v>
      </c>
      <c r="L78" s="70">
        <f t="shared" si="29"/>
        <v>145</v>
      </c>
      <c r="M78" s="70">
        <f>SUM(M79:M86)</f>
        <v>354</v>
      </c>
      <c r="N78" s="70">
        <f>SUM(N79:N86)</f>
        <v>212</v>
      </c>
      <c r="O78" s="70">
        <f t="shared" si="29"/>
        <v>0</v>
      </c>
      <c r="P78" s="70">
        <f t="shared" si="29"/>
        <v>0</v>
      </c>
    </row>
    <row r="79" spans="1:16" s="5" customFormat="1" ht="38.25" x14ac:dyDescent="0.2">
      <c r="A79" s="49" t="s">
        <v>56</v>
      </c>
      <c r="B79" s="55" t="s">
        <v>144</v>
      </c>
      <c r="C79" s="44" t="s">
        <v>106</v>
      </c>
      <c r="D79" s="42">
        <f>SUM(E79:F79)</f>
        <v>119</v>
      </c>
      <c r="E79" s="42">
        <v>40</v>
      </c>
      <c r="F79" s="42">
        <f>SUM(I79:P79)</f>
        <v>79</v>
      </c>
      <c r="G79" s="42">
        <v>48</v>
      </c>
      <c r="H79" s="42"/>
      <c r="I79" s="42"/>
      <c r="J79" s="42"/>
      <c r="K79" s="49">
        <v>32</v>
      </c>
      <c r="L79" s="49">
        <v>47</v>
      </c>
      <c r="M79" s="42"/>
      <c r="N79" s="42"/>
      <c r="O79" s="42"/>
      <c r="P79" s="42"/>
    </row>
    <row r="80" spans="1:16" s="5" customFormat="1" ht="38.25" x14ac:dyDescent="0.2">
      <c r="A80" s="49" t="s">
        <v>102</v>
      </c>
      <c r="B80" s="55" t="s">
        <v>145</v>
      </c>
      <c r="C80" s="44" t="s">
        <v>106</v>
      </c>
      <c r="D80" s="42">
        <f t="shared" ref="D80:D86" si="30">SUM(E80:F80)</f>
        <v>54</v>
      </c>
      <c r="E80" s="42">
        <v>18</v>
      </c>
      <c r="F80" s="42">
        <f t="shared" ref="F80:F86" si="31">SUM(I80:P80)</f>
        <v>36</v>
      </c>
      <c r="G80" s="42">
        <v>30</v>
      </c>
      <c r="H80" s="42"/>
      <c r="I80" s="42"/>
      <c r="J80" s="42"/>
      <c r="K80" s="49">
        <v>16</v>
      </c>
      <c r="L80" s="49">
        <v>20</v>
      </c>
      <c r="M80" s="42"/>
      <c r="N80" s="42"/>
      <c r="O80" s="42"/>
      <c r="P80" s="42"/>
    </row>
    <row r="81" spans="1:16" s="5" customFormat="1" ht="38.25" x14ac:dyDescent="0.2">
      <c r="A81" s="49" t="s">
        <v>120</v>
      </c>
      <c r="B81" s="55" t="s">
        <v>171</v>
      </c>
      <c r="C81" s="44" t="s">
        <v>108</v>
      </c>
      <c r="D81" s="42">
        <f t="shared" si="30"/>
        <v>189</v>
      </c>
      <c r="E81" s="42">
        <v>63</v>
      </c>
      <c r="F81" s="42">
        <f t="shared" si="31"/>
        <v>126</v>
      </c>
      <c r="G81" s="42">
        <v>42</v>
      </c>
      <c r="H81" s="42"/>
      <c r="I81" s="42"/>
      <c r="J81" s="42"/>
      <c r="K81" s="42"/>
      <c r="L81" s="42">
        <v>36</v>
      </c>
      <c r="M81" s="42">
        <v>42</v>
      </c>
      <c r="N81" s="42">
        <v>48</v>
      </c>
      <c r="O81" s="42"/>
      <c r="P81" s="42"/>
    </row>
    <row r="82" spans="1:16" s="5" customFormat="1" ht="25.5" x14ac:dyDescent="0.2">
      <c r="A82" s="49" t="s">
        <v>146</v>
      </c>
      <c r="B82" s="55" t="s">
        <v>149</v>
      </c>
      <c r="C82" s="44" t="s">
        <v>106</v>
      </c>
      <c r="D82" s="42">
        <f t="shared" si="30"/>
        <v>147</v>
      </c>
      <c r="E82" s="42">
        <v>49</v>
      </c>
      <c r="F82" s="42">
        <f t="shared" si="31"/>
        <v>98</v>
      </c>
      <c r="G82" s="42">
        <v>60</v>
      </c>
      <c r="H82" s="42"/>
      <c r="I82" s="42"/>
      <c r="J82" s="42"/>
      <c r="K82" s="42"/>
      <c r="L82" s="42">
        <v>42</v>
      </c>
      <c r="M82" s="42">
        <v>56</v>
      </c>
      <c r="N82" s="42"/>
      <c r="O82" s="42"/>
      <c r="P82" s="42"/>
    </row>
    <row r="83" spans="1:16" s="5" customFormat="1" ht="25.5" x14ac:dyDescent="0.2">
      <c r="A83" s="49" t="s">
        <v>147</v>
      </c>
      <c r="B83" s="55" t="s">
        <v>132</v>
      </c>
      <c r="C83" s="44" t="s">
        <v>106</v>
      </c>
      <c r="D83" s="42">
        <f t="shared" si="30"/>
        <v>219</v>
      </c>
      <c r="E83" s="42">
        <v>73</v>
      </c>
      <c r="F83" s="42">
        <f t="shared" si="31"/>
        <v>146</v>
      </c>
      <c r="G83" s="42">
        <v>100</v>
      </c>
      <c r="H83" s="42"/>
      <c r="I83" s="42"/>
      <c r="J83" s="42"/>
      <c r="K83" s="42"/>
      <c r="L83" s="42"/>
      <c r="M83" s="42">
        <v>42</v>
      </c>
      <c r="N83" s="42">
        <v>104</v>
      </c>
      <c r="O83" s="42"/>
      <c r="P83" s="42"/>
    </row>
    <row r="84" spans="1:16" s="5" customFormat="1" ht="32.25" customHeight="1" x14ac:dyDescent="0.2">
      <c r="A84" s="49" t="s">
        <v>148</v>
      </c>
      <c r="B84" s="55" t="s">
        <v>150</v>
      </c>
      <c r="C84" s="44" t="s">
        <v>122</v>
      </c>
      <c r="D84" s="42">
        <f t="shared" si="30"/>
        <v>87</v>
      </c>
      <c r="E84" s="42">
        <v>29</v>
      </c>
      <c r="F84" s="42">
        <f t="shared" si="31"/>
        <v>58</v>
      </c>
      <c r="G84" s="42">
        <v>30</v>
      </c>
      <c r="H84" s="42"/>
      <c r="I84" s="42"/>
      <c r="J84" s="42"/>
      <c r="K84" s="42"/>
      <c r="L84" s="42"/>
      <c r="M84" s="42">
        <v>58</v>
      </c>
      <c r="N84" s="42"/>
      <c r="O84" s="42"/>
      <c r="P84" s="42"/>
    </row>
    <row r="85" spans="1:16" s="5" customFormat="1" ht="12.75" x14ac:dyDescent="0.2">
      <c r="A85" s="49" t="s">
        <v>57</v>
      </c>
      <c r="B85" s="55" t="s">
        <v>52</v>
      </c>
      <c r="C85" s="44" t="s">
        <v>122</v>
      </c>
      <c r="D85" s="42">
        <f t="shared" si="30"/>
        <v>72</v>
      </c>
      <c r="E85" s="42"/>
      <c r="F85" s="42">
        <f t="shared" si="31"/>
        <v>72</v>
      </c>
      <c r="G85" s="42"/>
      <c r="H85" s="42"/>
      <c r="I85" s="42"/>
      <c r="J85" s="42"/>
      <c r="K85" s="42"/>
      <c r="L85" s="42"/>
      <c r="M85" s="42">
        <v>72</v>
      </c>
      <c r="N85" s="42"/>
      <c r="O85" s="42"/>
      <c r="P85" s="42"/>
    </row>
    <row r="86" spans="1:16" s="5" customFormat="1" ht="12.75" x14ac:dyDescent="0.2">
      <c r="A86" s="49" t="s">
        <v>58</v>
      </c>
      <c r="B86" s="55" t="s">
        <v>54</v>
      </c>
      <c r="C86" s="44" t="s">
        <v>106</v>
      </c>
      <c r="D86" s="42">
        <f t="shared" si="30"/>
        <v>144</v>
      </c>
      <c r="E86" s="42"/>
      <c r="F86" s="42">
        <f t="shared" si="31"/>
        <v>144</v>
      </c>
      <c r="G86" s="42"/>
      <c r="H86" s="42"/>
      <c r="I86" s="42"/>
      <c r="J86" s="42"/>
      <c r="K86" s="42"/>
      <c r="L86" s="42"/>
      <c r="M86" s="71">
        <v>84</v>
      </c>
      <c r="N86" s="71">
        <v>60</v>
      </c>
      <c r="O86" s="42"/>
      <c r="P86" s="42"/>
    </row>
    <row r="87" spans="1:16" s="5" customFormat="1" ht="38.25" x14ac:dyDescent="0.2">
      <c r="A87" s="67" t="s">
        <v>96</v>
      </c>
      <c r="B87" s="68" t="s">
        <v>151</v>
      </c>
      <c r="C87" s="69" t="s">
        <v>112</v>
      </c>
      <c r="D87" s="67">
        <f t="shared" ref="D87:P87" si="32">SUM(D88:D93)</f>
        <v>1287</v>
      </c>
      <c r="E87" s="67">
        <f t="shared" si="32"/>
        <v>339</v>
      </c>
      <c r="F87" s="67">
        <f t="shared" si="32"/>
        <v>948</v>
      </c>
      <c r="G87" s="67">
        <f t="shared" si="32"/>
        <v>270</v>
      </c>
      <c r="H87" s="67">
        <f t="shared" si="32"/>
        <v>0</v>
      </c>
      <c r="I87" s="67">
        <f t="shared" si="32"/>
        <v>0</v>
      </c>
      <c r="J87" s="67">
        <f t="shared" si="32"/>
        <v>0</v>
      </c>
      <c r="K87" s="67">
        <f t="shared" si="32"/>
        <v>0</v>
      </c>
      <c r="L87" s="67">
        <f t="shared" si="32"/>
        <v>0</v>
      </c>
      <c r="M87" s="67">
        <f t="shared" si="32"/>
        <v>0</v>
      </c>
      <c r="N87" s="67">
        <f t="shared" si="32"/>
        <v>354</v>
      </c>
      <c r="O87" s="67">
        <f t="shared" si="32"/>
        <v>368</v>
      </c>
      <c r="P87" s="67">
        <f t="shared" si="32"/>
        <v>226</v>
      </c>
    </row>
    <row r="88" spans="1:16" s="5" customFormat="1" ht="25.5" x14ac:dyDescent="0.2">
      <c r="A88" s="49" t="s">
        <v>97</v>
      </c>
      <c r="B88" s="55" t="s">
        <v>152</v>
      </c>
      <c r="C88" s="44" t="s">
        <v>106</v>
      </c>
      <c r="D88" s="42">
        <f>SUM(E88:F88)</f>
        <v>139</v>
      </c>
      <c r="E88" s="42">
        <v>46</v>
      </c>
      <c r="F88" s="42">
        <f>SUM(I88:P88)</f>
        <v>93</v>
      </c>
      <c r="G88" s="42">
        <v>24</v>
      </c>
      <c r="H88" s="42"/>
      <c r="I88" s="42"/>
      <c r="J88" s="42"/>
      <c r="K88" s="42"/>
      <c r="L88" s="42"/>
      <c r="M88" s="42"/>
      <c r="N88" s="42">
        <v>42</v>
      </c>
      <c r="O88" s="42">
        <v>51</v>
      </c>
      <c r="P88" s="42"/>
    </row>
    <row r="89" spans="1:16" s="5" customFormat="1" ht="12.75" x14ac:dyDescent="0.2">
      <c r="A89" s="49" t="s">
        <v>153</v>
      </c>
      <c r="B89" s="55" t="s">
        <v>156</v>
      </c>
      <c r="C89" s="44" t="s">
        <v>108</v>
      </c>
      <c r="D89" s="42">
        <f t="shared" ref="D89:D93" si="33">SUM(E89:F89)</f>
        <v>360</v>
      </c>
      <c r="E89" s="42">
        <v>120</v>
      </c>
      <c r="F89" s="42">
        <f t="shared" ref="F89:F93" si="34">SUM(I89:P89)</f>
        <v>240</v>
      </c>
      <c r="G89" s="42">
        <v>118</v>
      </c>
      <c r="H89" s="42"/>
      <c r="I89" s="42"/>
      <c r="J89" s="42"/>
      <c r="K89" s="42"/>
      <c r="L89" s="42"/>
      <c r="M89" s="42"/>
      <c r="N89" s="42">
        <v>92</v>
      </c>
      <c r="O89" s="42">
        <v>68</v>
      </c>
      <c r="P89" s="42">
        <v>80</v>
      </c>
    </row>
    <row r="90" spans="1:16" s="5" customFormat="1" ht="25.5" x14ac:dyDescent="0.2">
      <c r="A90" s="49" t="s">
        <v>154</v>
      </c>
      <c r="B90" s="55" t="s">
        <v>172</v>
      </c>
      <c r="C90" s="44" t="s">
        <v>106</v>
      </c>
      <c r="D90" s="42">
        <f t="shared" si="33"/>
        <v>158</v>
      </c>
      <c r="E90" s="42">
        <v>53</v>
      </c>
      <c r="F90" s="42">
        <f t="shared" si="34"/>
        <v>105</v>
      </c>
      <c r="G90" s="42">
        <v>10</v>
      </c>
      <c r="H90" s="42"/>
      <c r="I90" s="42"/>
      <c r="J90" s="42"/>
      <c r="K90" s="42"/>
      <c r="L90" s="42"/>
      <c r="M90" s="42"/>
      <c r="N90" s="42">
        <v>26</v>
      </c>
      <c r="O90" s="42">
        <v>79</v>
      </c>
      <c r="P90" s="42"/>
    </row>
    <row r="91" spans="1:16" s="5" customFormat="1" ht="27" customHeight="1" x14ac:dyDescent="0.2">
      <c r="A91" s="49" t="s">
        <v>155</v>
      </c>
      <c r="B91" s="55" t="s">
        <v>157</v>
      </c>
      <c r="C91" s="44" t="s">
        <v>108</v>
      </c>
      <c r="D91" s="42">
        <f t="shared" si="33"/>
        <v>360</v>
      </c>
      <c r="E91" s="42">
        <v>120</v>
      </c>
      <c r="F91" s="42">
        <f t="shared" si="34"/>
        <v>240</v>
      </c>
      <c r="G91" s="42">
        <v>118</v>
      </c>
      <c r="H91" s="42"/>
      <c r="I91" s="42"/>
      <c r="J91" s="42"/>
      <c r="K91" s="42"/>
      <c r="L91" s="42"/>
      <c r="M91" s="42"/>
      <c r="N91" s="42">
        <v>92</v>
      </c>
      <c r="O91" s="42">
        <v>68</v>
      </c>
      <c r="P91" s="42">
        <v>80</v>
      </c>
    </row>
    <row r="92" spans="1:16" s="5" customFormat="1" ht="12.75" x14ac:dyDescent="0.2">
      <c r="A92" s="49" t="s">
        <v>158</v>
      </c>
      <c r="B92" s="55" t="s">
        <v>52</v>
      </c>
      <c r="C92" s="44" t="s">
        <v>223</v>
      </c>
      <c r="D92" s="42">
        <f t="shared" si="33"/>
        <v>72</v>
      </c>
      <c r="E92" s="42"/>
      <c r="F92" s="42">
        <f t="shared" si="34"/>
        <v>72</v>
      </c>
      <c r="G92" s="42"/>
      <c r="H92" s="42"/>
      <c r="I92" s="42"/>
      <c r="J92" s="42"/>
      <c r="K92" s="42"/>
      <c r="L92" s="42"/>
      <c r="M92" s="42"/>
      <c r="N92" s="42">
        <v>36</v>
      </c>
      <c r="O92" s="42"/>
      <c r="P92" s="42">
        <v>36</v>
      </c>
    </row>
    <row r="93" spans="1:16" s="5" customFormat="1" ht="12.75" x14ac:dyDescent="0.2">
      <c r="A93" s="49" t="s">
        <v>98</v>
      </c>
      <c r="B93" s="55" t="s">
        <v>54</v>
      </c>
      <c r="C93" s="44" t="s">
        <v>230</v>
      </c>
      <c r="D93" s="42">
        <f t="shared" si="33"/>
        <v>198</v>
      </c>
      <c r="E93" s="42"/>
      <c r="F93" s="42">
        <f t="shared" si="34"/>
        <v>198</v>
      </c>
      <c r="G93" s="42"/>
      <c r="H93" s="42"/>
      <c r="I93" s="42"/>
      <c r="J93" s="42"/>
      <c r="K93" s="42"/>
      <c r="L93" s="42"/>
      <c r="M93" s="42"/>
      <c r="N93" s="71">
        <v>66</v>
      </c>
      <c r="O93" s="71">
        <v>102</v>
      </c>
      <c r="P93" s="71">
        <v>30</v>
      </c>
    </row>
    <row r="94" spans="1:16" s="5" customFormat="1" ht="38.25" x14ac:dyDescent="0.2">
      <c r="A94" s="67" t="s">
        <v>133</v>
      </c>
      <c r="B94" s="68" t="s">
        <v>173</v>
      </c>
      <c r="C94" s="69" t="s">
        <v>112</v>
      </c>
      <c r="D94" s="67">
        <f t="shared" ref="D94:P94" si="35">SUM(D95:D96)</f>
        <v>264</v>
      </c>
      <c r="E94" s="67">
        <f t="shared" si="35"/>
        <v>64</v>
      </c>
      <c r="F94" s="67">
        <f t="shared" si="35"/>
        <v>200</v>
      </c>
      <c r="G94" s="67">
        <f t="shared" si="35"/>
        <v>10</v>
      </c>
      <c r="H94" s="67">
        <f t="shared" si="35"/>
        <v>0</v>
      </c>
      <c r="I94" s="67">
        <f t="shared" si="35"/>
        <v>0</v>
      </c>
      <c r="J94" s="67">
        <f t="shared" si="35"/>
        <v>0</v>
      </c>
      <c r="K94" s="67">
        <f t="shared" si="35"/>
        <v>0</v>
      </c>
      <c r="L94" s="67">
        <f t="shared" si="35"/>
        <v>0</v>
      </c>
      <c r="M94" s="67">
        <f t="shared" si="35"/>
        <v>0</v>
      </c>
      <c r="N94" s="67">
        <f t="shared" si="35"/>
        <v>0</v>
      </c>
      <c r="O94" s="67">
        <f t="shared" si="35"/>
        <v>68</v>
      </c>
      <c r="P94" s="67">
        <f t="shared" si="35"/>
        <v>132</v>
      </c>
    </row>
    <row r="95" spans="1:16" s="5" customFormat="1" ht="51" x14ac:dyDescent="0.2">
      <c r="A95" s="49" t="s">
        <v>135</v>
      </c>
      <c r="B95" s="55" t="s">
        <v>174</v>
      </c>
      <c r="C95" s="44" t="s">
        <v>106</v>
      </c>
      <c r="D95" s="42">
        <f>SUM(E95:F95)</f>
        <v>192</v>
      </c>
      <c r="E95" s="42">
        <v>64</v>
      </c>
      <c r="F95" s="42">
        <f>SUM(I95:P95)</f>
        <v>128</v>
      </c>
      <c r="G95" s="42">
        <v>10</v>
      </c>
      <c r="H95" s="42"/>
      <c r="I95" s="42"/>
      <c r="J95" s="42"/>
      <c r="K95" s="42"/>
      <c r="L95" s="42"/>
      <c r="M95" s="42"/>
      <c r="N95" s="42"/>
      <c r="O95" s="42">
        <v>68</v>
      </c>
      <c r="P95" s="42">
        <v>60</v>
      </c>
    </row>
    <row r="96" spans="1:16" s="5" customFormat="1" ht="12.75" x14ac:dyDescent="0.2">
      <c r="A96" s="49" t="s">
        <v>159</v>
      </c>
      <c r="B96" s="55" t="s">
        <v>160</v>
      </c>
      <c r="C96" s="44" t="s">
        <v>122</v>
      </c>
      <c r="D96" s="42">
        <f t="shared" ref="D96" si="36">SUM(E96:F96)</f>
        <v>72</v>
      </c>
      <c r="E96" s="42"/>
      <c r="F96" s="42">
        <f t="shared" ref="F96" si="37">SUM(I96:P96)</f>
        <v>72</v>
      </c>
      <c r="G96" s="42"/>
      <c r="H96" s="42"/>
      <c r="I96" s="42"/>
      <c r="J96" s="42"/>
      <c r="K96" s="42"/>
      <c r="L96" s="42"/>
      <c r="M96" s="42"/>
      <c r="N96" s="42"/>
      <c r="O96" s="42"/>
      <c r="P96" s="42">
        <v>72</v>
      </c>
    </row>
    <row r="97" spans="1:21" s="5" customFormat="1" ht="25.5" x14ac:dyDescent="0.2">
      <c r="A97" s="67" t="s">
        <v>161</v>
      </c>
      <c r="B97" s="68" t="s">
        <v>134</v>
      </c>
      <c r="C97" s="69" t="s">
        <v>112</v>
      </c>
      <c r="D97" s="67">
        <f t="shared" ref="D97:E97" si="38">SUM(D98:D99)</f>
        <v>225</v>
      </c>
      <c r="E97" s="67">
        <f t="shared" si="38"/>
        <v>63</v>
      </c>
      <c r="F97" s="67">
        <f>SUM(F98:F99)</f>
        <v>162</v>
      </c>
      <c r="G97" s="67">
        <f>SUM(G98:G99)</f>
        <v>35</v>
      </c>
      <c r="H97" s="67">
        <f>SUM(H98:H99)</f>
        <v>0</v>
      </c>
      <c r="I97" s="67">
        <f t="shared" ref="I97:P97" si="39">SUM(I98:I99)</f>
        <v>0</v>
      </c>
      <c r="J97" s="67">
        <f t="shared" si="39"/>
        <v>0</v>
      </c>
      <c r="K97" s="67">
        <f t="shared" si="39"/>
        <v>0</v>
      </c>
      <c r="L97" s="67">
        <f t="shared" si="39"/>
        <v>0</v>
      </c>
      <c r="M97" s="67">
        <f t="shared" si="39"/>
        <v>56</v>
      </c>
      <c r="N97" s="67">
        <f t="shared" si="39"/>
        <v>106</v>
      </c>
      <c r="O97" s="67">
        <f t="shared" si="39"/>
        <v>0</v>
      </c>
      <c r="P97" s="67">
        <f t="shared" si="39"/>
        <v>0</v>
      </c>
    </row>
    <row r="98" spans="1:21" s="5" customFormat="1" ht="38.25" x14ac:dyDescent="0.2">
      <c r="A98" s="49" t="s">
        <v>163</v>
      </c>
      <c r="B98" s="55" t="s">
        <v>162</v>
      </c>
      <c r="C98" s="44" t="s">
        <v>106</v>
      </c>
      <c r="D98" s="42">
        <f>SUM(E98:F98)</f>
        <v>189</v>
      </c>
      <c r="E98" s="42">
        <v>63</v>
      </c>
      <c r="F98" s="42">
        <f>SUM(I98:P98)</f>
        <v>126</v>
      </c>
      <c r="G98" s="42">
        <v>35</v>
      </c>
      <c r="H98" s="42"/>
      <c r="I98" s="42"/>
      <c r="J98" s="42"/>
      <c r="K98" s="42"/>
      <c r="L98" s="42"/>
      <c r="M98" s="42">
        <v>56</v>
      </c>
      <c r="N98" s="42">
        <v>70</v>
      </c>
      <c r="O98" s="42"/>
      <c r="P98" s="42"/>
    </row>
    <row r="99" spans="1:21" s="5" customFormat="1" ht="12.75" x14ac:dyDescent="0.2">
      <c r="A99" s="49" t="s">
        <v>164</v>
      </c>
      <c r="B99" s="55" t="s">
        <v>165</v>
      </c>
      <c r="C99" s="44" t="s">
        <v>122</v>
      </c>
      <c r="D99" s="42">
        <f>SUM(E99:F99)</f>
        <v>36</v>
      </c>
      <c r="E99" s="42"/>
      <c r="F99" s="42">
        <f>SUM(I99:P99)</f>
        <v>36</v>
      </c>
      <c r="G99" s="42"/>
      <c r="H99" s="42"/>
      <c r="I99" s="42"/>
      <c r="J99" s="42"/>
      <c r="K99" s="42"/>
      <c r="L99" s="42"/>
      <c r="M99" s="42"/>
      <c r="N99" s="42">
        <v>36</v>
      </c>
      <c r="O99" s="42"/>
      <c r="P99" s="42"/>
    </row>
    <row r="100" spans="1:21" s="5" customFormat="1" ht="12.75" x14ac:dyDescent="0.2">
      <c r="A100" s="72"/>
      <c r="B100" s="73" t="s">
        <v>59</v>
      </c>
      <c r="C100" s="74" t="s">
        <v>235</v>
      </c>
      <c r="D100" s="75">
        <f t="shared" ref="D100:P100" si="40">D28+D47+D54+D57</f>
        <v>7578</v>
      </c>
      <c r="E100" s="75">
        <f t="shared" si="40"/>
        <v>2250</v>
      </c>
      <c r="F100" s="75">
        <f t="shared" si="40"/>
        <v>5328</v>
      </c>
      <c r="G100" s="75">
        <f t="shared" si="40"/>
        <v>2211</v>
      </c>
      <c r="H100" s="75">
        <f t="shared" si="40"/>
        <v>20</v>
      </c>
      <c r="I100" s="75">
        <f t="shared" si="40"/>
        <v>612</v>
      </c>
      <c r="J100" s="75">
        <f t="shared" si="40"/>
        <v>792</v>
      </c>
      <c r="K100" s="75">
        <f t="shared" si="40"/>
        <v>576</v>
      </c>
      <c r="L100" s="75">
        <f t="shared" si="40"/>
        <v>864</v>
      </c>
      <c r="M100" s="75">
        <f t="shared" si="40"/>
        <v>576</v>
      </c>
      <c r="N100" s="75">
        <f t="shared" si="40"/>
        <v>828</v>
      </c>
      <c r="O100" s="75">
        <f t="shared" si="40"/>
        <v>612</v>
      </c>
      <c r="P100" s="75">
        <f t="shared" si="40"/>
        <v>468</v>
      </c>
    </row>
    <row r="101" spans="1:21" s="8" customFormat="1" ht="25.5" x14ac:dyDescent="0.2">
      <c r="A101" s="50" t="s">
        <v>65</v>
      </c>
      <c r="B101" s="76" t="s">
        <v>76</v>
      </c>
      <c r="C101" s="77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 t="s">
        <v>101</v>
      </c>
    </row>
    <row r="102" spans="1:21" s="8" customFormat="1" ht="19.5" customHeight="1" x14ac:dyDescent="0.2">
      <c r="A102" s="50" t="s">
        <v>66</v>
      </c>
      <c r="B102" s="76" t="s">
        <v>103</v>
      </c>
      <c r="C102" s="77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 t="s">
        <v>101</v>
      </c>
      <c r="T102" s="12"/>
      <c r="U102" s="12"/>
    </row>
    <row r="103" spans="1:21" s="8" customFormat="1" ht="25.5" customHeight="1" x14ac:dyDescent="0.2">
      <c r="A103" s="100" t="s">
        <v>75</v>
      </c>
      <c r="B103" s="101"/>
      <c r="C103" s="101"/>
      <c r="D103" s="101"/>
      <c r="E103" s="102"/>
      <c r="F103" s="106" t="s">
        <v>59</v>
      </c>
      <c r="G103" s="93" t="s">
        <v>61</v>
      </c>
      <c r="H103" s="94"/>
      <c r="I103" s="84">
        <v>612</v>
      </c>
      <c r="J103" s="84">
        <v>792</v>
      </c>
      <c r="K103" s="84">
        <v>576</v>
      </c>
      <c r="L103" s="84">
        <v>630</v>
      </c>
      <c r="M103" s="84">
        <v>420</v>
      </c>
      <c r="N103" s="84">
        <v>630</v>
      </c>
      <c r="O103" s="84">
        <v>510</v>
      </c>
      <c r="P103" s="84">
        <v>330</v>
      </c>
      <c r="Q103" s="5"/>
      <c r="T103" s="12"/>
      <c r="U103" s="12"/>
    </row>
    <row r="104" spans="1:21" s="5" customFormat="1" ht="12" x14ac:dyDescent="0.2">
      <c r="A104" s="90" t="s">
        <v>103</v>
      </c>
      <c r="B104" s="91"/>
      <c r="C104" s="91"/>
      <c r="D104" s="91"/>
      <c r="E104" s="92"/>
      <c r="F104" s="107"/>
      <c r="G104" s="93" t="s">
        <v>62</v>
      </c>
      <c r="H104" s="94"/>
      <c r="I104" s="84">
        <v>0</v>
      </c>
      <c r="J104" s="84">
        <v>0</v>
      </c>
      <c r="K104" s="84">
        <v>0</v>
      </c>
      <c r="L104" s="84">
        <v>36</v>
      </c>
      <c r="M104" s="84">
        <v>72</v>
      </c>
      <c r="N104" s="84">
        <v>72</v>
      </c>
      <c r="O104" s="84">
        <v>0</v>
      </c>
      <c r="P104" s="84">
        <v>36</v>
      </c>
    </row>
    <row r="105" spans="1:21" s="5" customFormat="1" ht="33.75" customHeight="1" x14ac:dyDescent="0.2">
      <c r="A105" s="90" t="s">
        <v>123</v>
      </c>
      <c r="B105" s="91"/>
      <c r="C105" s="91"/>
      <c r="D105" s="91"/>
      <c r="E105" s="92"/>
      <c r="F105" s="107"/>
      <c r="G105" s="93" t="s">
        <v>63</v>
      </c>
      <c r="H105" s="94"/>
      <c r="I105" s="84">
        <v>0</v>
      </c>
      <c r="J105" s="84">
        <v>0</v>
      </c>
      <c r="K105" s="84">
        <v>0</v>
      </c>
      <c r="L105" s="85" t="s">
        <v>242</v>
      </c>
      <c r="M105" s="84">
        <v>84</v>
      </c>
      <c r="N105" s="84">
        <v>126</v>
      </c>
      <c r="O105" s="84">
        <v>102</v>
      </c>
      <c r="P105" s="86" t="s">
        <v>243</v>
      </c>
    </row>
    <row r="106" spans="1:21" s="5" customFormat="1" ht="21" customHeight="1" x14ac:dyDescent="0.2">
      <c r="A106" s="88" t="s">
        <v>124</v>
      </c>
      <c r="B106" s="89"/>
      <c r="C106" s="89"/>
      <c r="D106" s="89"/>
      <c r="E106" s="95"/>
      <c r="F106" s="107"/>
      <c r="G106" s="93" t="s">
        <v>64</v>
      </c>
      <c r="H106" s="94"/>
      <c r="I106" s="86">
        <v>0</v>
      </c>
      <c r="J106" s="86">
        <v>0</v>
      </c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86">
        <v>144</v>
      </c>
    </row>
    <row r="107" spans="1:21" s="5" customFormat="1" ht="21" customHeight="1" x14ac:dyDescent="0.2">
      <c r="A107" s="88"/>
      <c r="B107" s="89"/>
      <c r="C107" s="89"/>
      <c r="D107" s="89"/>
      <c r="E107" s="95"/>
      <c r="F107" s="107"/>
      <c r="G107" s="93" t="s">
        <v>100</v>
      </c>
      <c r="H107" s="94"/>
      <c r="I107" s="87">
        <v>0</v>
      </c>
      <c r="J107" s="87">
        <v>3</v>
      </c>
      <c r="K107" s="87">
        <v>2</v>
      </c>
      <c r="L107" s="87">
        <v>3</v>
      </c>
      <c r="M107" s="87">
        <v>3</v>
      </c>
      <c r="N107" s="87">
        <v>2</v>
      </c>
      <c r="O107" s="87">
        <v>0</v>
      </c>
      <c r="P107" s="87">
        <v>2</v>
      </c>
    </row>
    <row r="108" spans="1:21" s="5" customFormat="1" ht="21.75" customHeight="1" x14ac:dyDescent="0.2">
      <c r="A108" s="88" t="s">
        <v>238</v>
      </c>
      <c r="B108" s="89"/>
      <c r="C108" s="89"/>
      <c r="D108" s="89"/>
      <c r="E108" s="95"/>
      <c r="F108" s="107"/>
      <c r="G108" s="93" t="s">
        <v>207</v>
      </c>
      <c r="H108" s="94"/>
      <c r="I108" s="87">
        <v>1</v>
      </c>
      <c r="J108" s="87">
        <v>10</v>
      </c>
      <c r="K108" s="87">
        <v>2</v>
      </c>
      <c r="L108" s="87">
        <v>8</v>
      </c>
      <c r="M108" s="87">
        <v>3</v>
      </c>
      <c r="N108" s="87">
        <v>7</v>
      </c>
      <c r="O108" s="87">
        <v>3</v>
      </c>
      <c r="P108" s="87">
        <v>8</v>
      </c>
    </row>
    <row r="109" spans="1:21" ht="12.75" customHeight="1" x14ac:dyDescent="0.25">
      <c r="A109" s="96" t="s">
        <v>239</v>
      </c>
      <c r="B109" s="97"/>
      <c r="C109" s="97"/>
      <c r="D109" s="97"/>
      <c r="E109" s="98"/>
      <c r="F109" s="108"/>
      <c r="G109" s="93" t="s">
        <v>206</v>
      </c>
      <c r="H109" s="94"/>
      <c r="I109" s="87">
        <v>1</v>
      </c>
      <c r="J109" s="87">
        <v>0</v>
      </c>
      <c r="K109" s="87">
        <v>1</v>
      </c>
      <c r="L109" s="87">
        <v>1</v>
      </c>
      <c r="M109" s="87">
        <v>1</v>
      </c>
      <c r="N109" s="87">
        <v>1</v>
      </c>
      <c r="O109" s="87">
        <v>1</v>
      </c>
      <c r="P109" s="87">
        <v>0</v>
      </c>
      <c r="Q109" s="5"/>
    </row>
    <row r="110" spans="1:21" x14ac:dyDescent="0.25">
      <c r="A110" s="99" t="s">
        <v>194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83"/>
      <c r="P110" s="83"/>
    </row>
    <row r="111" spans="1:21" x14ac:dyDescent="0.25">
      <c r="A111" s="88" t="s">
        <v>205</v>
      </c>
      <c r="B111" s="89"/>
      <c r="C111" s="89"/>
      <c r="D111" s="89"/>
      <c r="E111" s="89"/>
      <c r="F111" s="34"/>
      <c r="G111" s="34"/>
      <c r="H111" s="34"/>
      <c r="I111" s="34"/>
      <c r="J111" s="34"/>
      <c r="K111" s="34"/>
      <c r="L111" s="34"/>
      <c r="M111" s="34"/>
      <c r="N111" s="34"/>
      <c r="O111" s="83"/>
      <c r="P111" s="83"/>
    </row>
    <row r="112" spans="1:21" ht="27" customHeight="1" x14ac:dyDescent="0.25">
      <c r="A112" s="88" t="s">
        <v>208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</row>
    <row r="113" spans="1:16" ht="21.75" customHeight="1" x14ac:dyDescent="0.25">
      <c r="A113" s="79"/>
      <c r="B113" s="80"/>
      <c r="C113" s="80"/>
      <c r="D113" s="80"/>
      <c r="E113" s="80"/>
      <c r="F113" s="81"/>
      <c r="G113" s="82"/>
      <c r="H113" s="110"/>
      <c r="I113" s="110"/>
      <c r="J113" s="110"/>
      <c r="K113" s="110"/>
      <c r="L113" s="110"/>
      <c r="M113" s="110"/>
      <c r="N113" s="110"/>
      <c r="O113" s="78"/>
      <c r="P113" s="78"/>
    </row>
    <row r="114" spans="1:16" ht="42" customHeight="1" x14ac:dyDescent="0.25"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</sheetData>
  <mergeCells count="38">
    <mergeCell ref="A1:B1"/>
    <mergeCell ref="A2:B2"/>
    <mergeCell ref="H113:N113"/>
    <mergeCell ref="M24:N24"/>
    <mergeCell ref="A106:E106"/>
    <mergeCell ref="I3:Q3"/>
    <mergeCell ref="I21:P23"/>
    <mergeCell ref="E24:E26"/>
    <mergeCell ref="F24:H24"/>
    <mergeCell ref="I24:J24"/>
    <mergeCell ref="K24:L24"/>
    <mergeCell ref="O24:P24"/>
    <mergeCell ref="A21:A26"/>
    <mergeCell ref="D21:H23"/>
    <mergeCell ref="B21:B26"/>
    <mergeCell ref="C21:C26"/>
    <mergeCell ref="A103:E103"/>
    <mergeCell ref="G103:H103"/>
    <mergeCell ref="D24:D26"/>
    <mergeCell ref="F25:F26"/>
    <mergeCell ref="G25:H25"/>
    <mergeCell ref="F103:F109"/>
    <mergeCell ref="G106:H106"/>
    <mergeCell ref="G107:H107"/>
    <mergeCell ref="G108:H108"/>
    <mergeCell ref="G109:H109"/>
    <mergeCell ref="G105:H105"/>
    <mergeCell ref="A112:E112"/>
    <mergeCell ref="F112:J112"/>
    <mergeCell ref="K112:P112"/>
    <mergeCell ref="A104:E104"/>
    <mergeCell ref="A105:E105"/>
    <mergeCell ref="G104:H104"/>
    <mergeCell ref="A107:E107"/>
    <mergeCell ref="A108:E108"/>
    <mergeCell ref="A109:E109"/>
    <mergeCell ref="A110:N110"/>
    <mergeCell ref="A111:E111"/>
  </mergeCells>
  <pageMargins left="0.78740157480314965" right="0.19685039370078741" top="0.19685039370078741" bottom="0.19685039370078741" header="0.19685039370078741" footer="0.19685039370078741"/>
  <pageSetup paperSize="9" scale="94" fitToHeight="0" orientation="landscape" r:id="rId1"/>
  <rowBreaks count="3" manualBreakCount="3">
    <brk id="39" max="15" man="1"/>
    <brk id="70" max="15" man="1"/>
    <brk id="91" max="15" man="1"/>
  </rowBreaks>
  <ignoredErrors>
    <ignoredError sqref="F94 D94" formula="1"/>
    <ignoredError sqref="F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9" t="s">
        <v>74</v>
      </c>
    </row>
    <row r="2" spans="1:9" ht="30.75" customHeight="1" x14ac:dyDescent="0.25">
      <c r="A2" s="119" t="s">
        <v>68</v>
      </c>
      <c r="B2" s="119" t="s">
        <v>69</v>
      </c>
      <c r="C2" s="119" t="s">
        <v>52</v>
      </c>
      <c r="D2" s="119" t="s">
        <v>54</v>
      </c>
      <c r="E2" s="119"/>
      <c r="F2" s="119" t="s">
        <v>70</v>
      </c>
      <c r="G2" s="119" t="s">
        <v>60</v>
      </c>
      <c r="H2" s="119" t="s">
        <v>71</v>
      </c>
      <c r="I2" s="119" t="s">
        <v>59</v>
      </c>
    </row>
    <row r="3" spans="1:9" ht="24" x14ac:dyDescent="0.25">
      <c r="A3" s="119"/>
      <c r="B3" s="119"/>
      <c r="C3" s="119"/>
      <c r="D3" s="6" t="s">
        <v>72</v>
      </c>
      <c r="E3" s="6" t="s">
        <v>73</v>
      </c>
      <c r="F3" s="119"/>
      <c r="G3" s="119"/>
      <c r="H3" s="119"/>
      <c r="I3" s="119"/>
    </row>
    <row r="4" spans="1:9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x14ac:dyDescent="0.25">
      <c r="A5" s="6" t="s">
        <v>7</v>
      </c>
      <c r="B5" s="7">
        <v>39</v>
      </c>
      <c r="C5" s="7"/>
      <c r="D5" s="7"/>
      <c r="E5" s="7"/>
      <c r="F5" s="7">
        <v>2</v>
      </c>
      <c r="G5" s="7"/>
      <c r="H5" s="7">
        <v>11</v>
      </c>
      <c r="I5" s="7">
        <f>SUM(B5:H5)</f>
        <v>52</v>
      </c>
    </row>
    <row r="6" spans="1:9" x14ac:dyDescent="0.25">
      <c r="A6" s="6" t="s">
        <v>8</v>
      </c>
      <c r="B6" s="7">
        <v>39</v>
      </c>
      <c r="C6" s="7"/>
      <c r="D6" s="7"/>
      <c r="E6" s="7"/>
      <c r="F6" s="7">
        <v>2</v>
      </c>
      <c r="G6" s="7"/>
      <c r="H6" s="7">
        <v>11</v>
      </c>
      <c r="I6" s="10">
        <f t="shared" ref="I6:I8" si="0">SUM(B6:H6)</f>
        <v>52</v>
      </c>
    </row>
    <row r="7" spans="1:9" x14ac:dyDescent="0.25">
      <c r="A7" s="6" t="s">
        <v>9</v>
      </c>
      <c r="B7" s="7">
        <v>26</v>
      </c>
      <c r="C7" s="7">
        <v>10</v>
      </c>
      <c r="D7" s="7">
        <v>4</v>
      </c>
      <c r="E7" s="7"/>
      <c r="F7" s="7">
        <v>2</v>
      </c>
      <c r="G7" s="7"/>
      <c r="H7" s="7">
        <v>10</v>
      </c>
      <c r="I7" s="10">
        <f t="shared" si="0"/>
        <v>52</v>
      </c>
    </row>
    <row r="8" spans="1:9" x14ac:dyDescent="0.25">
      <c r="A8" s="6" t="s">
        <v>10</v>
      </c>
      <c r="B8" s="7">
        <v>19</v>
      </c>
      <c r="C8" s="7">
        <v>5</v>
      </c>
      <c r="D8" s="7">
        <v>6</v>
      </c>
      <c r="E8" s="7">
        <v>4</v>
      </c>
      <c r="F8" s="7">
        <v>1</v>
      </c>
      <c r="G8" s="7">
        <v>6</v>
      </c>
      <c r="H8" s="7">
        <v>2</v>
      </c>
      <c r="I8" s="10">
        <f t="shared" si="0"/>
        <v>43</v>
      </c>
    </row>
    <row r="9" spans="1:9" x14ac:dyDescent="0.25">
      <c r="A9" s="6" t="s">
        <v>59</v>
      </c>
      <c r="B9" s="6">
        <f>SUM(B5:B8)</f>
        <v>123</v>
      </c>
      <c r="C9" s="13">
        <f t="shared" ref="C9:I9" si="1">SUM(C5:C8)</f>
        <v>15</v>
      </c>
      <c r="D9" s="13">
        <f t="shared" si="1"/>
        <v>10</v>
      </c>
      <c r="E9" s="13">
        <f t="shared" si="1"/>
        <v>4</v>
      </c>
      <c r="F9" s="13">
        <f t="shared" si="1"/>
        <v>7</v>
      </c>
      <c r="G9" s="13">
        <f t="shared" si="1"/>
        <v>6</v>
      </c>
      <c r="H9" s="13">
        <f t="shared" si="1"/>
        <v>34</v>
      </c>
      <c r="I9" s="13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2021-09-01T04:34:13Z</cp:lastPrinted>
  <dcterms:created xsi:type="dcterms:W3CDTF">2015-01-12T08:18:51Z</dcterms:created>
  <dcterms:modified xsi:type="dcterms:W3CDTF">2021-12-17T05:57:12Z</dcterms:modified>
</cp:coreProperties>
</file>