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4" r:id="rId3"/>
    <sheet name="Кал.гр.ат. 1 курс" sheetId="6" r:id="rId4"/>
    <sheet name="Кал.гр.ат. 2 курс" sheetId="7" r:id="rId5"/>
    <sheet name="Кал.гр.ат. 3 курс" sheetId="8" r:id="rId6"/>
  </sheets>
  <definedNames>
    <definedName name="_xlnm.Print_Area" localSheetId="1">'2 курс'!$A$2:$BG$68</definedName>
    <definedName name="_xlnm.Print_Area" localSheetId="4">'Кал.гр.ат. 2 курс'!$A$1:$BD$40</definedName>
    <definedName name="_xlnm.Print_Area" localSheetId="5">'Кал.гр.ат. 3 курс'!$A$1:$BD$36</definedName>
  </definedNames>
  <calcPr calcId="144525"/>
  <fileRecoveryPr autoRecover="0"/>
</workbook>
</file>

<file path=xl/calcChain.xml><?xml version="1.0" encoding="utf-8"?>
<calcChain xmlns="http://schemas.openxmlformats.org/spreadsheetml/2006/main">
  <c r="AW45" i="4" l="1"/>
  <c r="AV45" i="4"/>
  <c r="AU45" i="4"/>
  <c r="AT45" i="4"/>
  <c r="AP45" i="4"/>
  <c r="AO45" i="4"/>
  <c r="AN45" i="4"/>
  <c r="AM42" i="4"/>
  <c r="V42" i="4"/>
  <c r="BG42" i="4" s="1"/>
  <c r="AM41" i="4"/>
  <c r="V41" i="4"/>
  <c r="BG41" i="4" s="1"/>
  <c r="AM40" i="4"/>
  <c r="BG40" i="4" s="1"/>
  <c r="V40" i="4"/>
  <c r="AG39" i="4"/>
  <c r="AF39" i="4"/>
  <c r="AE39" i="4"/>
  <c r="AD39" i="4"/>
  <c r="AC39" i="4"/>
  <c r="AB39" i="4"/>
  <c r="AA39" i="4"/>
  <c r="Z39" i="4"/>
  <c r="Y39" i="4"/>
  <c r="AM39" i="4" s="1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V39" i="4" s="1"/>
  <c r="BG39" i="4" s="1"/>
  <c r="AM38" i="4"/>
  <c r="V38" i="4"/>
  <c r="BG38" i="4" s="1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AM37" i="4" s="1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V37" i="4" s="1"/>
  <c r="BG37" i="4" s="1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AM36" i="4" s="1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V36" i="4" s="1"/>
  <c r="AM35" i="4"/>
  <c r="V35" i="4"/>
  <c r="BG35" i="4" s="1"/>
  <c r="AM34" i="4"/>
  <c r="V34" i="4"/>
  <c r="BG34" i="4" s="1"/>
  <c r="AF33" i="4"/>
  <c r="AE33" i="4"/>
  <c r="AD33" i="4"/>
  <c r="AC33" i="4"/>
  <c r="AB33" i="4"/>
  <c r="AA33" i="4"/>
  <c r="Z33" i="4"/>
  <c r="Y33" i="4"/>
  <c r="AM33" i="4" s="1"/>
  <c r="T33" i="4"/>
  <c r="T25" i="4" s="1"/>
  <c r="T23" i="4" s="1"/>
  <c r="T15" i="4" s="1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V33" i="4" s="1"/>
  <c r="AM32" i="4"/>
  <c r="V32" i="4"/>
  <c r="BG32" i="4" s="1"/>
  <c r="AM31" i="4"/>
  <c r="V31" i="4"/>
  <c r="BG31" i="4" s="1"/>
  <c r="AM30" i="4"/>
  <c r="V30" i="4"/>
  <c r="BG30" i="4" s="1"/>
  <c r="AM29" i="4"/>
  <c r="V29" i="4"/>
  <c r="BG29" i="4" s="1"/>
  <c r="AM28" i="4"/>
  <c r="V28" i="4"/>
  <c r="BG28" i="4" s="1"/>
  <c r="AM27" i="4"/>
  <c r="V27" i="4"/>
  <c r="BG27" i="4" s="1"/>
  <c r="AM26" i="4"/>
  <c r="V26" i="4"/>
  <c r="BG26" i="4" s="1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AM25" i="4" s="1"/>
  <c r="U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AM24" i="4" s="1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V24" i="4" s="1"/>
  <c r="BG24" i="4" s="1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AM23" i="4" s="1"/>
  <c r="U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V23" i="4" s="1"/>
  <c r="BG23" i="4" s="1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AM22" i="4" s="1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V22" i="4" s="1"/>
  <c r="AM21" i="4"/>
  <c r="V21" i="4"/>
  <c r="BG21" i="4" s="1"/>
  <c r="AM20" i="4"/>
  <c r="V20" i="4"/>
  <c r="BG20" i="4" s="1"/>
  <c r="AM19" i="4"/>
  <c r="V19" i="4"/>
  <c r="BG19" i="4" s="1"/>
  <c r="AM18" i="4"/>
  <c r="V18" i="4"/>
  <c r="BG18" i="4" s="1"/>
  <c r="AO17" i="4"/>
  <c r="AN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AM17" i="4" s="1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V17" i="4" s="1"/>
  <c r="BG17" i="4" s="1"/>
  <c r="AO16" i="4"/>
  <c r="AN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AM16" i="4" s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V16" i="4" s="1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AM15" i="4" s="1"/>
  <c r="U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AM14" i="4" s="1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V14" i="4" s="1"/>
  <c r="BG14" i="4" s="1"/>
  <c r="AM13" i="4"/>
  <c r="V13" i="4"/>
  <c r="BG13" i="4" s="1"/>
  <c r="AM12" i="4"/>
  <c r="V12" i="4"/>
  <c r="BG12" i="4" s="1"/>
  <c r="AM11" i="4"/>
  <c r="V11" i="4"/>
  <c r="BG11" i="4" s="1"/>
  <c r="AM10" i="4"/>
  <c r="V10" i="4"/>
  <c r="BG10" i="4" s="1"/>
  <c r="AO9" i="4"/>
  <c r="AN9" i="4"/>
  <c r="AL9" i="4"/>
  <c r="AL44" i="4" s="1"/>
  <c r="AK9" i="4"/>
  <c r="AK44" i="4" s="1"/>
  <c r="AJ9" i="4"/>
  <c r="AJ44" i="4" s="1"/>
  <c r="AI9" i="4"/>
  <c r="AI44" i="4" s="1"/>
  <c r="AH9" i="4"/>
  <c r="AH44" i="4" s="1"/>
  <c r="AG9" i="4"/>
  <c r="AG44" i="4" s="1"/>
  <c r="AF9" i="4"/>
  <c r="AF44" i="4" s="1"/>
  <c r="AE9" i="4"/>
  <c r="AE44" i="4" s="1"/>
  <c r="AD9" i="4"/>
  <c r="AD44" i="4" s="1"/>
  <c r="AC9" i="4"/>
  <c r="AC44" i="4" s="1"/>
  <c r="AB9" i="4"/>
  <c r="AB44" i="4" s="1"/>
  <c r="AA9" i="4"/>
  <c r="AA44" i="4" s="1"/>
  <c r="Z9" i="4"/>
  <c r="Z44" i="4" s="1"/>
  <c r="Y9" i="4"/>
  <c r="Y44" i="4" s="1"/>
  <c r="AM44" i="4" s="1"/>
  <c r="U9" i="4"/>
  <c r="U44" i="4" s="1"/>
  <c r="T9" i="4"/>
  <c r="T44" i="4" s="1"/>
  <c r="S9" i="4"/>
  <c r="S44" i="4" s="1"/>
  <c r="R9" i="4"/>
  <c r="R44" i="4" s="1"/>
  <c r="Q9" i="4"/>
  <c r="Q44" i="4" s="1"/>
  <c r="P9" i="4"/>
  <c r="P44" i="4" s="1"/>
  <c r="O9" i="4"/>
  <c r="O44" i="4" s="1"/>
  <c r="N9" i="4"/>
  <c r="N44" i="4" s="1"/>
  <c r="M9" i="4"/>
  <c r="M44" i="4" s="1"/>
  <c r="L9" i="4"/>
  <c r="L44" i="4" s="1"/>
  <c r="K9" i="4"/>
  <c r="K44" i="4" s="1"/>
  <c r="J9" i="4"/>
  <c r="J44" i="4" s="1"/>
  <c r="I9" i="4"/>
  <c r="I44" i="4" s="1"/>
  <c r="H9" i="4"/>
  <c r="H44" i="4" s="1"/>
  <c r="G9" i="4"/>
  <c r="G44" i="4" s="1"/>
  <c r="F9" i="4"/>
  <c r="F44" i="4" s="1"/>
  <c r="E9" i="4"/>
  <c r="E44" i="4" s="1"/>
  <c r="AO8" i="4"/>
  <c r="AN8" i="4"/>
  <c r="AL8" i="4"/>
  <c r="AL43" i="4" s="1"/>
  <c r="AL45" i="4" s="1"/>
  <c r="AK8" i="4"/>
  <c r="AK43" i="4" s="1"/>
  <c r="AJ8" i="4"/>
  <c r="AJ43" i="4" s="1"/>
  <c r="AJ45" i="4" s="1"/>
  <c r="AI8" i="4"/>
  <c r="AI43" i="4" s="1"/>
  <c r="AH8" i="4"/>
  <c r="AH43" i="4" s="1"/>
  <c r="AH45" i="4" s="1"/>
  <c r="AG8" i="4"/>
  <c r="AG43" i="4" s="1"/>
  <c r="AF8" i="4"/>
  <c r="AF43" i="4" s="1"/>
  <c r="AF45" i="4" s="1"/>
  <c r="AE8" i="4"/>
  <c r="AE43" i="4" s="1"/>
  <c r="AD8" i="4"/>
  <c r="AD43" i="4" s="1"/>
  <c r="AD45" i="4" s="1"/>
  <c r="AC8" i="4"/>
  <c r="AC43" i="4" s="1"/>
  <c r="AB8" i="4"/>
  <c r="AB43" i="4" s="1"/>
  <c r="AB45" i="4" s="1"/>
  <c r="AA8" i="4"/>
  <c r="AA43" i="4" s="1"/>
  <c r="Z8" i="4"/>
  <c r="Z43" i="4" s="1"/>
  <c r="Z45" i="4" s="1"/>
  <c r="Y8" i="4"/>
  <c r="AM8" i="4" s="1"/>
  <c r="U8" i="4"/>
  <c r="U43" i="4" s="1"/>
  <c r="U45" i="4" s="1"/>
  <c r="T8" i="4"/>
  <c r="T43" i="4" s="1"/>
  <c r="S8" i="4"/>
  <c r="S43" i="4" s="1"/>
  <c r="S45" i="4" s="1"/>
  <c r="R8" i="4"/>
  <c r="R43" i="4" s="1"/>
  <c r="Q8" i="4"/>
  <c r="Q43" i="4" s="1"/>
  <c r="Q45" i="4" s="1"/>
  <c r="P8" i="4"/>
  <c r="P43" i="4" s="1"/>
  <c r="O8" i="4"/>
  <c r="O43" i="4" s="1"/>
  <c r="O45" i="4" s="1"/>
  <c r="N8" i="4"/>
  <c r="N43" i="4" s="1"/>
  <c r="M8" i="4"/>
  <c r="M43" i="4" s="1"/>
  <c r="M45" i="4" s="1"/>
  <c r="L8" i="4"/>
  <c r="L43" i="4" s="1"/>
  <c r="K8" i="4"/>
  <c r="K43" i="4" s="1"/>
  <c r="K45" i="4" s="1"/>
  <c r="J8" i="4"/>
  <c r="J43" i="4" s="1"/>
  <c r="I8" i="4"/>
  <c r="I43" i="4" s="1"/>
  <c r="I45" i="4" s="1"/>
  <c r="H8" i="4"/>
  <c r="H43" i="4" s="1"/>
  <c r="G8" i="4"/>
  <c r="G43" i="4" s="1"/>
  <c r="G45" i="4" s="1"/>
  <c r="F8" i="4"/>
  <c r="F43" i="4" s="1"/>
  <c r="E8" i="4"/>
  <c r="E43" i="4" s="1"/>
  <c r="AR55" i="2"/>
  <c r="AQ55" i="2"/>
  <c r="AQ53" i="2" s="1"/>
  <c r="AP55" i="2"/>
  <c r="AP53" i="2" s="1"/>
  <c r="AO55" i="2"/>
  <c r="AN55" i="2"/>
  <c r="AM55" i="2"/>
  <c r="AM53" i="2" s="1"/>
  <c r="AL55" i="2"/>
  <c r="AL53" i="2" s="1"/>
  <c r="AK55" i="2"/>
  <c r="AJ55" i="2"/>
  <c r="AI55" i="2"/>
  <c r="AI53" i="2" s="1"/>
  <c r="AH55" i="2"/>
  <c r="AH53" i="2" s="1"/>
  <c r="AG55" i="2"/>
  <c r="AF55" i="2"/>
  <c r="AE55" i="2"/>
  <c r="AE53" i="2" s="1"/>
  <c r="AD55" i="2"/>
  <c r="AD53" i="2" s="1"/>
  <c r="AC55" i="2"/>
  <c r="AB55" i="2"/>
  <c r="AA55" i="2"/>
  <c r="AA53" i="2" s="1"/>
  <c r="Z55" i="2"/>
  <c r="Z53" i="2" s="1"/>
  <c r="Y55" i="2"/>
  <c r="V55" i="2"/>
  <c r="BG54" i="2"/>
  <c r="AW54" i="2"/>
  <c r="V54" i="2"/>
  <c r="AU53" i="2"/>
  <c r="AT53" i="2"/>
  <c r="AS53" i="2"/>
  <c r="AR53" i="2"/>
  <c r="AO53" i="2"/>
  <c r="AN53" i="2"/>
  <c r="AK53" i="2"/>
  <c r="AJ53" i="2"/>
  <c r="AG53" i="2"/>
  <c r="AF53" i="2"/>
  <c r="AC53" i="2"/>
  <c r="AB53" i="2"/>
  <c r="AW53" i="2" s="1"/>
  <c r="Y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V53" i="2" s="1"/>
  <c r="BG53" i="2" s="1"/>
  <c r="E53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V52" i="2" s="1"/>
  <c r="BG51" i="2"/>
  <c r="AW51" i="2"/>
  <c r="V51" i="2"/>
  <c r="AR50" i="2"/>
  <c r="AQ50" i="2"/>
  <c r="AP50" i="2"/>
  <c r="AP48" i="2" s="1"/>
  <c r="AO50" i="2"/>
  <c r="AO48" i="2" s="1"/>
  <c r="AN50" i="2"/>
  <c r="AM50" i="2"/>
  <c r="AL50" i="2"/>
  <c r="AL48" i="2" s="1"/>
  <c r="AK50" i="2"/>
  <c r="AK48" i="2" s="1"/>
  <c r="AJ50" i="2"/>
  <c r="AI50" i="2"/>
  <c r="AH50" i="2"/>
  <c r="AH48" i="2" s="1"/>
  <c r="AG50" i="2"/>
  <c r="AG48" i="2" s="1"/>
  <c r="AF50" i="2"/>
  <c r="AE50" i="2"/>
  <c r="AD50" i="2"/>
  <c r="AD48" i="2" s="1"/>
  <c r="AC50" i="2"/>
  <c r="AC48" i="2" s="1"/>
  <c r="AB50" i="2"/>
  <c r="AA50" i="2"/>
  <c r="Z50" i="2"/>
  <c r="Z48" i="2" s="1"/>
  <c r="Y50" i="2"/>
  <c r="T50" i="2"/>
  <c r="S50" i="2"/>
  <c r="S48" i="2" s="1"/>
  <c r="S23" i="2" s="1"/>
  <c r="R50" i="2"/>
  <c r="R48" i="2" s="1"/>
  <c r="R23" i="2" s="1"/>
  <c r="R21" i="2" s="1"/>
  <c r="Q50" i="2"/>
  <c r="P50" i="2"/>
  <c r="O50" i="2"/>
  <c r="O48" i="2" s="1"/>
  <c r="O23" i="2" s="1"/>
  <c r="N50" i="2"/>
  <c r="N48" i="2" s="1"/>
  <c r="N23" i="2" s="1"/>
  <c r="N21" i="2" s="1"/>
  <c r="M50" i="2"/>
  <c r="L50" i="2"/>
  <c r="K50" i="2"/>
  <c r="K48" i="2" s="1"/>
  <c r="K23" i="2" s="1"/>
  <c r="J50" i="2"/>
  <c r="J48" i="2" s="1"/>
  <c r="J23" i="2" s="1"/>
  <c r="J21" i="2" s="1"/>
  <c r="I50" i="2"/>
  <c r="H50" i="2"/>
  <c r="G50" i="2"/>
  <c r="G48" i="2" s="1"/>
  <c r="G23" i="2" s="1"/>
  <c r="F50" i="2"/>
  <c r="F48" i="2" s="1"/>
  <c r="F23" i="2" s="1"/>
  <c r="F21" i="2" s="1"/>
  <c r="E50" i="2"/>
  <c r="AW49" i="2"/>
  <c r="V49" i="2"/>
  <c r="AU48" i="2"/>
  <c r="AT48" i="2"/>
  <c r="AS48" i="2"/>
  <c r="AR48" i="2"/>
  <c r="AQ48" i="2"/>
  <c r="AN48" i="2"/>
  <c r="AM48" i="2"/>
  <c r="AJ48" i="2"/>
  <c r="AI48" i="2"/>
  <c r="AF48" i="2"/>
  <c r="AE48" i="2"/>
  <c r="AB48" i="2"/>
  <c r="AA48" i="2"/>
  <c r="U48" i="2"/>
  <c r="T48" i="2"/>
  <c r="Q48" i="2"/>
  <c r="P48" i="2"/>
  <c r="M48" i="2"/>
  <c r="L48" i="2"/>
  <c r="I48" i="2"/>
  <c r="H48" i="2"/>
  <c r="E48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AW47" i="2" s="1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BG46" i="2"/>
  <c r="AW46" i="2"/>
  <c r="V46" i="2"/>
  <c r="AW45" i="2"/>
  <c r="V45" i="2"/>
  <c r="BG45" i="2" s="1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AW44" i="2" s="1"/>
  <c r="V44" i="2"/>
  <c r="BG43" i="2"/>
  <c r="AW43" i="2"/>
  <c r="V43" i="2"/>
  <c r="BG42" i="2"/>
  <c r="AW42" i="2"/>
  <c r="V42" i="2"/>
  <c r="AW41" i="2"/>
  <c r="V41" i="2"/>
  <c r="AR40" i="2"/>
  <c r="AR38" i="2" s="1"/>
  <c r="AQ40" i="2"/>
  <c r="AQ38" i="2" s="1"/>
  <c r="AP40" i="2"/>
  <c r="AO40" i="2"/>
  <c r="AN40" i="2"/>
  <c r="AN38" i="2" s="1"/>
  <c r="AM40" i="2"/>
  <c r="AM38" i="2" s="1"/>
  <c r="AL40" i="2"/>
  <c r="AK40" i="2"/>
  <c r="AJ40" i="2"/>
  <c r="AJ38" i="2" s="1"/>
  <c r="AI40" i="2"/>
  <c r="AI38" i="2" s="1"/>
  <c r="AH40" i="2"/>
  <c r="AG40" i="2"/>
  <c r="AF40" i="2"/>
  <c r="AF38" i="2" s="1"/>
  <c r="AE40" i="2"/>
  <c r="AE38" i="2" s="1"/>
  <c r="AD40" i="2"/>
  <c r="AC40" i="2"/>
  <c r="AB40" i="2"/>
  <c r="AB38" i="2" s="1"/>
  <c r="AA40" i="2"/>
  <c r="AA38" i="2" s="1"/>
  <c r="Z40" i="2"/>
  <c r="Y40" i="2"/>
  <c r="V40" i="2"/>
  <c r="BG39" i="2"/>
  <c r="AW39" i="2"/>
  <c r="V39" i="2"/>
  <c r="AV38" i="2"/>
  <c r="AU38" i="2"/>
  <c r="AT38" i="2"/>
  <c r="AT23" i="2" s="1"/>
  <c r="AS38" i="2"/>
  <c r="AP38" i="2"/>
  <c r="AO38" i="2"/>
  <c r="AL38" i="2"/>
  <c r="AK38" i="2"/>
  <c r="AH38" i="2"/>
  <c r="AG38" i="2"/>
  <c r="AD38" i="2"/>
  <c r="AC38" i="2"/>
  <c r="Z38" i="2"/>
  <c r="Y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AW37" i="2" s="1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BG36" i="2"/>
  <c r="AW36" i="2"/>
  <c r="V36" i="2"/>
  <c r="AW35" i="2"/>
  <c r="V35" i="2"/>
  <c r="BG35" i="2" s="1"/>
  <c r="AW34" i="2"/>
  <c r="V34" i="2"/>
  <c r="BG34" i="2" s="1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AW33" i="2" s="1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V33" i="2" s="1"/>
  <c r="BG33" i="2" s="1"/>
  <c r="BG32" i="2"/>
  <c r="AW32" i="2"/>
  <c r="V32" i="2"/>
  <c r="AR31" i="2"/>
  <c r="AR25" i="2" s="1"/>
  <c r="AQ31" i="2"/>
  <c r="AP31" i="2"/>
  <c r="AO31" i="2"/>
  <c r="AO25" i="2" s="1"/>
  <c r="AO23" i="2" s="1"/>
  <c r="AO21" i="2" s="1"/>
  <c r="AN31" i="2"/>
  <c r="AN25" i="2" s="1"/>
  <c r="AM31" i="2"/>
  <c r="AL31" i="2"/>
  <c r="AK31" i="2"/>
  <c r="AK25" i="2" s="1"/>
  <c r="AK23" i="2" s="1"/>
  <c r="AK21" i="2" s="1"/>
  <c r="AJ31" i="2"/>
  <c r="AJ25" i="2" s="1"/>
  <c r="AI31" i="2"/>
  <c r="AH31" i="2"/>
  <c r="AG31" i="2"/>
  <c r="AG25" i="2" s="1"/>
  <c r="AG23" i="2" s="1"/>
  <c r="AG21" i="2" s="1"/>
  <c r="AF31" i="2"/>
  <c r="AF25" i="2" s="1"/>
  <c r="AE31" i="2"/>
  <c r="AD31" i="2"/>
  <c r="AC31" i="2"/>
  <c r="AC25" i="2" s="1"/>
  <c r="AC23" i="2" s="1"/>
  <c r="AC21" i="2" s="1"/>
  <c r="AB31" i="2"/>
  <c r="AB25" i="2" s="1"/>
  <c r="AA31" i="2"/>
  <c r="Z31" i="2"/>
  <c r="Y31" i="2"/>
  <c r="Y25" i="2" s="1"/>
  <c r="V31" i="2"/>
  <c r="AW30" i="2"/>
  <c r="V30" i="2"/>
  <c r="BG30" i="2" s="1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AW29" i="2" s="1"/>
  <c r="BG29" i="2" s="1"/>
  <c r="V29" i="2"/>
  <c r="BG28" i="2"/>
  <c r="AW28" i="2"/>
  <c r="V28" i="2"/>
  <c r="AW27" i="2"/>
  <c r="V27" i="2"/>
  <c r="AW26" i="2"/>
  <c r="V26" i="2"/>
  <c r="BG26" i="2" s="1"/>
  <c r="AV25" i="2"/>
  <c r="AU25" i="2"/>
  <c r="AT25" i="2"/>
  <c r="AS25" i="2"/>
  <c r="AQ25" i="2"/>
  <c r="AQ23" i="2" s="1"/>
  <c r="AQ21" i="2" s="1"/>
  <c r="AP25" i="2"/>
  <c r="AM25" i="2"/>
  <c r="AM23" i="2" s="1"/>
  <c r="AM21" i="2" s="1"/>
  <c r="AL25" i="2"/>
  <c r="AI25" i="2"/>
  <c r="AI23" i="2" s="1"/>
  <c r="AI21" i="2" s="1"/>
  <c r="AH25" i="2"/>
  <c r="AE25" i="2"/>
  <c r="AE23" i="2" s="1"/>
  <c r="AE21" i="2" s="1"/>
  <c r="AD25" i="2"/>
  <c r="AA25" i="2"/>
  <c r="AA23" i="2" s="1"/>
  <c r="AA21" i="2" s="1"/>
  <c r="Z25" i="2"/>
  <c r="T25" i="2"/>
  <c r="T23" i="2" s="1"/>
  <c r="T21" i="2" s="1"/>
  <c r="S25" i="2"/>
  <c r="R25" i="2"/>
  <c r="Q25" i="2"/>
  <c r="P25" i="2"/>
  <c r="P23" i="2" s="1"/>
  <c r="P21" i="2" s="1"/>
  <c r="O25" i="2"/>
  <c r="N25" i="2"/>
  <c r="M25" i="2"/>
  <c r="L25" i="2"/>
  <c r="L23" i="2" s="1"/>
  <c r="L21" i="2" s="1"/>
  <c r="K25" i="2"/>
  <c r="J25" i="2"/>
  <c r="I25" i="2"/>
  <c r="H25" i="2"/>
  <c r="H23" i="2" s="1"/>
  <c r="H21" i="2" s="1"/>
  <c r="G25" i="2"/>
  <c r="F25" i="2"/>
  <c r="E25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AW24" i="2" s="1"/>
  <c r="T24" i="2"/>
  <c r="S24" i="2"/>
  <c r="S22" i="2" s="1"/>
  <c r="S20" i="2" s="1"/>
  <c r="R24" i="2"/>
  <c r="Q24" i="2"/>
  <c r="P24" i="2"/>
  <c r="O24" i="2"/>
  <c r="O22" i="2" s="1"/>
  <c r="O20" i="2" s="1"/>
  <c r="N24" i="2"/>
  <c r="M24" i="2"/>
  <c r="L24" i="2"/>
  <c r="K24" i="2"/>
  <c r="K22" i="2" s="1"/>
  <c r="K20" i="2" s="1"/>
  <c r="J24" i="2"/>
  <c r="I24" i="2"/>
  <c r="H24" i="2"/>
  <c r="G24" i="2"/>
  <c r="G22" i="2" s="1"/>
  <c r="G20" i="2" s="1"/>
  <c r="F24" i="2"/>
  <c r="E24" i="2"/>
  <c r="AV23" i="2"/>
  <c r="AS23" i="2"/>
  <c r="AR23" i="2"/>
  <c r="AN23" i="2"/>
  <c r="AJ23" i="2"/>
  <c r="AF23" i="2"/>
  <c r="AB23" i="2"/>
  <c r="Q23" i="2"/>
  <c r="M23" i="2"/>
  <c r="I23" i="2"/>
  <c r="E23" i="2"/>
  <c r="V23" i="2" s="1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AW22" i="2" s="1"/>
  <c r="T22" i="2"/>
  <c r="R22" i="2"/>
  <c r="Q22" i="2"/>
  <c r="P22" i="2"/>
  <c r="N22" i="2"/>
  <c r="M22" i="2"/>
  <c r="L22" i="2"/>
  <c r="J22" i="2"/>
  <c r="I22" i="2"/>
  <c r="H22" i="2"/>
  <c r="F22" i="2"/>
  <c r="E22" i="2"/>
  <c r="V22" i="2" s="1"/>
  <c r="BG22" i="2" s="1"/>
  <c r="AV21" i="2"/>
  <c r="AT21" i="2"/>
  <c r="AS21" i="2"/>
  <c r="AR21" i="2"/>
  <c r="AN21" i="2"/>
  <c r="AJ21" i="2"/>
  <c r="AF21" i="2"/>
  <c r="AB21" i="2"/>
  <c r="S21" i="2"/>
  <c r="Q21" i="2"/>
  <c r="O21" i="2"/>
  <c r="M21" i="2"/>
  <c r="K21" i="2"/>
  <c r="I21" i="2"/>
  <c r="G21" i="2"/>
  <c r="E21" i="2"/>
  <c r="V21" i="2" s="1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AW20" i="2" s="1"/>
  <c r="T20" i="2"/>
  <c r="R20" i="2"/>
  <c r="Q20" i="2"/>
  <c r="P20" i="2"/>
  <c r="N20" i="2"/>
  <c r="M20" i="2"/>
  <c r="L20" i="2"/>
  <c r="J20" i="2"/>
  <c r="I20" i="2"/>
  <c r="H20" i="2"/>
  <c r="F20" i="2"/>
  <c r="E20" i="2"/>
  <c r="V20" i="2" s="1"/>
  <c r="BG20" i="2" s="1"/>
  <c r="BG19" i="2"/>
  <c r="AW19" i="2"/>
  <c r="V19" i="2"/>
  <c r="AW18" i="2"/>
  <c r="V18" i="2"/>
  <c r="BG18" i="2" s="1"/>
  <c r="AW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V17" i="2" s="1"/>
  <c r="BG17" i="2" s="1"/>
  <c r="E17" i="2"/>
  <c r="AW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V16" i="2" s="1"/>
  <c r="BG16" i="2" s="1"/>
  <c r="E16" i="2"/>
  <c r="AW15" i="2"/>
  <c r="V15" i="2"/>
  <c r="BG15" i="2" s="1"/>
  <c r="AW14" i="2"/>
  <c r="V14" i="2"/>
  <c r="BG14" i="2" s="1"/>
  <c r="BG13" i="2"/>
  <c r="AW13" i="2"/>
  <c r="V13" i="2"/>
  <c r="AW12" i="2"/>
  <c r="V12" i="2"/>
  <c r="BG12" i="2" s="1"/>
  <c r="AW11" i="2"/>
  <c r="V11" i="2"/>
  <c r="V9" i="2" s="1"/>
  <c r="BG9" i="2" s="1"/>
  <c r="AW10" i="2"/>
  <c r="AW8" i="2" s="1"/>
  <c r="V10" i="2"/>
  <c r="BG10" i="2" s="1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S57" i="2" s="1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U9" i="2"/>
  <c r="U57" i="2" s="1"/>
  <c r="T9" i="2"/>
  <c r="S9" i="2"/>
  <c r="S57" i="2" s="1"/>
  <c r="R9" i="2"/>
  <c r="Q9" i="2"/>
  <c r="Q57" i="2" s="1"/>
  <c r="P9" i="2"/>
  <c r="O9" i="2"/>
  <c r="O57" i="2" s="1"/>
  <c r="N9" i="2"/>
  <c r="M9" i="2"/>
  <c r="M57" i="2" s="1"/>
  <c r="L9" i="2"/>
  <c r="K9" i="2"/>
  <c r="K57" i="2" s="1"/>
  <c r="J9" i="2"/>
  <c r="I9" i="2"/>
  <c r="I57" i="2" s="1"/>
  <c r="H9" i="2"/>
  <c r="G9" i="2"/>
  <c r="G57" i="2" s="1"/>
  <c r="F9" i="2"/>
  <c r="E9" i="2"/>
  <c r="E57" i="2" s="1"/>
  <c r="BF8" i="2"/>
  <c r="BE8" i="2"/>
  <c r="BD8" i="2"/>
  <c r="BC8" i="2"/>
  <c r="BB8" i="2"/>
  <c r="BA8" i="2"/>
  <c r="AZ8" i="2"/>
  <c r="AY8" i="2"/>
  <c r="AX8" i="2"/>
  <c r="AV8" i="2"/>
  <c r="AV56" i="2" s="1"/>
  <c r="AU8" i="2"/>
  <c r="AT8" i="2"/>
  <c r="AT56" i="2" s="1"/>
  <c r="AS8" i="2"/>
  <c r="AR8" i="2"/>
  <c r="AR56" i="2" s="1"/>
  <c r="AQ8" i="2"/>
  <c r="AP8" i="2"/>
  <c r="AP56" i="2" s="1"/>
  <c r="AO8" i="2"/>
  <c r="AN8" i="2"/>
  <c r="AN56" i="2" s="1"/>
  <c r="AM8" i="2"/>
  <c r="AL8" i="2"/>
  <c r="AL56" i="2" s="1"/>
  <c r="AK8" i="2"/>
  <c r="AJ8" i="2"/>
  <c r="AJ56" i="2" s="1"/>
  <c r="AI8" i="2"/>
  <c r="AH8" i="2"/>
  <c r="AH56" i="2" s="1"/>
  <c r="AG8" i="2"/>
  <c r="AF8" i="2"/>
  <c r="AF56" i="2" s="1"/>
  <c r="AE8" i="2"/>
  <c r="AD8" i="2"/>
  <c r="AD56" i="2" s="1"/>
  <c r="AC8" i="2"/>
  <c r="AB8" i="2"/>
  <c r="AB56" i="2" s="1"/>
  <c r="AA8" i="2"/>
  <c r="Z8" i="2"/>
  <c r="Z56" i="2" s="1"/>
  <c r="Y8" i="2"/>
  <c r="X8" i="2"/>
  <c r="W8" i="2"/>
  <c r="V8" i="2"/>
  <c r="BG8" i="2" s="1"/>
  <c r="U8" i="2"/>
  <c r="U56" i="2" s="1"/>
  <c r="T8" i="2"/>
  <c r="T56" i="2" s="1"/>
  <c r="S8" i="2"/>
  <c r="R8" i="2"/>
  <c r="R56" i="2" s="1"/>
  <c r="Q8" i="2"/>
  <c r="Q56" i="2" s="1"/>
  <c r="P8" i="2"/>
  <c r="P56" i="2" s="1"/>
  <c r="O8" i="2"/>
  <c r="N8" i="2"/>
  <c r="N56" i="2" s="1"/>
  <c r="M8" i="2"/>
  <c r="M56" i="2" s="1"/>
  <c r="L8" i="2"/>
  <c r="L56" i="2" s="1"/>
  <c r="K8" i="2"/>
  <c r="J8" i="2"/>
  <c r="J56" i="2" s="1"/>
  <c r="I8" i="2"/>
  <c r="I56" i="2" s="1"/>
  <c r="H8" i="2"/>
  <c r="H56" i="2" s="1"/>
  <c r="G8" i="2"/>
  <c r="F8" i="2"/>
  <c r="F56" i="2" s="1"/>
  <c r="E8" i="2"/>
  <c r="E56" i="2" s="1"/>
  <c r="F45" i="4" l="1"/>
  <c r="J45" i="4"/>
  <c r="N45" i="4"/>
  <c r="R45" i="4"/>
  <c r="AC45" i="4"/>
  <c r="AG45" i="4"/>
  <c r="AK45" i="4"/>
  <c r="V44" i="4"/>
  <c r="BG44" i="4" s="1"/>
  <c r="V15" i="4"/>
  <c r="BG15" i="4" s="1"/>
  <c r="BG22" i="4"/>
  <c r="V25" i="4"/>
  <c r="BG25" i="4" s="1"/>
  <c r="BG33" i="4"/>
  <c r="H45" i="4"/>
  <c r="L45" i="4"/>
  <c r="P45" i="4"/>
  <c r="T45" i="4"/>
  <c r="AA45" i="4"/>
  <c r="AE45" i="4"/>
  <c r="AI45" i="4"/>
  <c r="BG16" i="4"/>
  <c r="BG36" i="4"/>
  <c r="E45" i="4"/>
  <c r="V43" i="4"/>
  <c r="V8" i="4"/>
  <c r="BG8" i="4" s="1"/>
  <c r="V9" i="4"/>
  <c r="Y43" i="4"/>
  <c r="AM9" i="4"/>
  <c r="AC57" i="2"/>
  <c r="AG57" i="2"/>
  <c r="AO57" i="2"/>
  <c r="BG11" i="2"/>
  <c r="E58" i="2"/>
  <c r="I58" i="2"/>
  <c r="M58" i="2"/>
  <c r="Q58" i="2"/>
  <c r="U58" i="2"/>
  <c r="Y56" i="2"/>
  <c r="AC56" i="2"/>
  <c r="AG56" i="2"/>
  <c r="AG58" i="2" s="1"/>
  <c r="AK56" i="2"/>
  <c r="AO56" i="2"/>
  <c r="AO58" i="2" s="1"/>
  <c r="AS56" i="2"/>
  <c r="AS58" i="2" s="1"/>
  <c r="F57" i="2"/>
  <c r="V57" i="2" s="1"/>
  <c r="J57" i="2"/>
  <c r="N57" i="2"/>
  <c r="R57" i="2"/>
  <c r="Z57" i="2"/>
  <c r="AP57" i="2"/>
  <c r="AT57" i="2"/>
  <c r="V25" i="2"/>
  <c r="AU23" i="2"/>
  <c r="AU21" i="2" s="1"/>
  <c r="BG27" i="2"/>
  <c r="V37" i="2"/>
  <c r="BG37" i="2" s="1"/>
  <c r="Z23" i="2"/>
  <c r="Z21" i="2" s="1"/>
  <c r="AH23" i="2"/>
  <c r="AH21" i="2" s="1"/>
  <c r="AH57" i="2" s="1"/>
  <c r="AH58" i="2" s="1"/>
  <c r="AP23" i="2"/>
  <c r="AP21" i="2" s="1"/>
  <c r="V47" i="2"/>
  <c r="BG47" i="2" s="1"/>
  <c r="V48" i="2"/>
  <c r="V50" i="2"/>
  <c r="BG50" i="2" s="1"/>
  <c r="AW50" i="2"/>
  <c r="BG52" i="2"/>
  <c r="AW55" i="2"/>
  <c r="J58" i="2"/>
  <c r="R58" i="2"/>
  <c r="Z58" i="2"/>
  <c r="AP58" i="2"/>
  <c r="AA57" i="2"/>
  <c r="AM57" i="2"/>
  <c r="AU57" i="2"/>
  <c r="AW25" i="2"/>
  <c r="AW31" i="2"/>
  <c r="BG31" i="2" s="1"/>
  <c r="BG40" i="2"/>
  <c r="N58" i="2"/>
  <c r="AT58" i="2"/>
  <c r="AE57" i="2"/>
  <c r="AI57" i="2"/>
  <c r="AQ57" i="2"/>
  <c r="G56" i="2"/>
  <c r="G58" i="2" s="1"/>
  <c r="K56" i="2"/>
  <c r="K58" i="2" s="1"/>
  <c r="O56" i="2"/>
  <c r="O58" i="2" s="1"/>
  <c r="S56" i="2"/>
  <c r="S58" i="2" s="1"/>
  <c r="AA56" i="2"/>
  <c r="AA58" i="2" s="1"/>
  <c r="AE56" i="2"/>
  <c r="AE58" i="2" s="1"/>
  <c r="AI56" i="2"/>
  <c r="AI58" i="2" s="1"/>
  <c r="AM56" i="2"/>
  <c r="AM58" i="2" s="1"/>
  <c r="AQ56" i="2"/>
  <c r="AU56" i="2"/>
  <c r="AU58" i="2" s="1"/>
  <c r="H57" i="2"/>
  <c r="L57" i="2"/>
  <c r="L58" i="2" s="1"/>
  <c r="P57" i="2"/>
  <c r="P58" i="2" s="1"/>
  <c r="T57" i="2"/>
  <c r="T58" i="2" s="1"/>
  <c r="AB57" i="2"/>
  <c r="AF57" i="2"/>
  <c r="AF58" i="2" s="1"/>
  <c r="AJ57" i="2"/>
  <c r="AN57" i="2"/>
  <c r="AN58" i="2" s="1"/>
  <c r="AR57" i="2"/>
  <c r="AV57" i="2"/>
  <c r="AV58" i="2" s="1"/>
  <c r="V38" i="2"/>
  <c r="AD23" i="2"/>
  <c r="AD21" i="2" s="1"/>
  <c r="AD57" i="2" s="1"/>
  <c r="AD58" i="2" s="1"/>
  <c r="AL23" i="2"/>
  <c r="AL21" i="2" s="1"/>
  <c r="AL57" i="2" s="1"/>
  <c r="AL58" i="2" s="1"/>
  <c r="AW40" i="2"/>
  <c r="BG41" i="2"/>
  <c r="BG44" i="2"/>
  <c r="BG49" i="2"/>
  <c r="AW52" i="2"/>
  <c r="H58" i="2"/>
  <c r="AB58" i="2"/>
  <c r="AJ58" i="2"/>
  <c r="AR58" i="2"/>
  <c r="AK57" i="2"/>
  <c r="V24" i="2"/>
  <c r="BG24" i="2" s="1"/>
  <c r="AW38" i="2"/>
  <c r="BG55" i="2"/>
  <c r="Y48" i="2"/>
  <c r="AW48" i="2" s="1"/>
  <c r="BG43" i="4" l="1"/>
  <c r="AM43" i="4"/>
  <c r="Y45" i="4"/>
  <c r="AM45" i="4" s="1"/>
  <c r="V45" i="4"/>
  <c r="BG9" i="4"/>
  <c r="Y23" i="2"/>
  <c r="AQ58" i="2"/>
  <c r="F58" i="2"/>
  <c r="BG48" i="2"/>
  <c r="AC58" i="2"/>
  <c r="BG25" i="2"/>
  <c r="AW56" i="2"/>
  <c r="AK58" i="2"/>
  <c r="V58" i="2"/>
  <c r="BG38" i="2"/>
  <c r="V56" i="2"/>
  <c r="BG45" i="4" l="1"/>
  <c r="BG56" i="2"/>
  <c r="AW23" i="2"/>
  <c r="BG23" i="2" s="1"/>
  <c r="Y21" i="2"/>
  <c r="AW21" i="2" l="1"/>
  <c r="BG21" i="2" s="1"/>
  <c r="Y57" i="2"/>
  <c r="AW57" i="2" l="1"/>
  <c r="BG57" i="2" s="1"/>
  <c r="Y58" i="2"/>
  <c r="AW58" i="2" s="1"/>
  <c r="BG58" i="2" s="1"/>
  <c r="AP34" i="1" l="1"/>
  <c r="AR26" i="1"/>
  <c r="AP26" i="1"/>
  <c r="U69" i="1"/>
  <c r="U70" i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Y29" i="1"/>
  <c r="F45" i="1" l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5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E9" i="1"/>
  <c r="J48" i="1" l="1"/>
  <c r="I48" i="1"/>
  <c r="H48" i="1"/>
  <c r="G48" i="1"/>
  <c r="F48" i="1"/>
  <c r="E48" i="1"/>
  <c r="AX42" i="1"/>
  <c r="V41" i="1"/>
  <c r="AX41" i="1"/>
  <c r="BG41" i="1" s="1"/>
  <c r="V42" i="1"/>
  <c r="BG42" i="1" l="1"/>
  <c r="AX39" i="1"/>
  <c r="AX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V40" i="1" s="1"/>
  <c r="BG40" i="1" s="1"/>
  <c r="V39" i="1"/>
  <c r="BG39" i="1" s="1"/>
  <c r="AX35" i="1" l="1"/>
  <c r="AX37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V35" i="1"/>
  <c r="BG35" i="1" s="1"/>
  <c r="AX36" i="1" l="1"/>
  <c r="V36" i="1"/>
  <c r="BG36" i="1" s="1"/>
  <c r="T32" i="1"/>
  <c r="T30" i="1" s="1"/>
  <c r="S32" i="1"/>
  <c r="S30" i="1" s="1"/>
  <c r="R32" i="1"/>
  <c r="R30" i="1" s="1"/>
  <c r="Q32" i="1"/>
  <c r="Q30" i="1" s="1"/>
  <c r="P32" i="1"/>
  <c r="P30" i="1" s="1"/>
  <c r="O32" i="1"/>
  <c r="O30" i="1" s="1"/>
  <c r="N32" i="1"/>
  <c r="N30" i="1" s="1"/>
  <c r="M32" i="1"/>
  <c r="M30" i="1" s="1"/>
  <c r="L32" i="1"/>
  <c r="L30" i="1" s="1"/>
  <c r="K32" i="1"/>
  <c r="K30" i="1" s="1"/>
  <c r="J32" i="1"/>
  <c r="J30" i="1" s="1"/>
  <c r="I32" i="1"/>
  <c r="I30" i="1" s="1"/>
  <c r="H32" i="1"/>
  <c r="H30" i="1" s="1"/>
  <c r="G32" i="1"/>
  <c r="G30" i="1" s="1"/>
  <c r="F32" i="1"/>
  <c r="F30" i="1" s="1"/>
  <c r="E32" i="1"/>
  <c r="E30" i="1" s="1"/>
  <c r="V31" i="1"/>
  <c r="AX20" i="1"/>
  <c r="AX19" i="1"/>
  <c r="V20" i="1"/>
  <c r="BG20" i="1" s="1"/>
  <c r="V19" i="1"/>
  <c r="BG19" i="1" l="1"/>
  <c r="V32" i="1"/>
  <c r="BF71" i="1"/>
  <c r="BF69" i="1" s="1"/>
  <c r="BE71" i="1"/>
  <c r="BE69" i="1" s="1"/>
  <c r="BD71" i="1"/>
  <c r="BD69" i="1" s="1"/>
  <c r="BC71" i="1"/>
  <c r="BC69" i="1" s="1"/>
  <c r="BB71" i="1"/>
  <c r="BA71" i="1"/>
  <c r="BA69" i="1" s="1"/>
  <c r="AZ71" i="1"/>
  <c r="AZ69" i="1" s="1"/>
  <c r="AY71" i="1"/>
  <c r="AY69" i="1" s="1"/>
  <c r="BF70" i="1"/>
  <c r="BE70" i="1"/>
  <c r="BD70" i="1"/>
  <c r="BC70" i="1"/>
  <c r="BB70" i="1"/>
  <c r="BA70" i="1"/>
  <c r="AZ70" i="1"/>
  <c r="AY70" i="1"/>
  <c r="BB69" i="1"/>
  <c r="AX68" i="1"/>
  <c r="V68" i="1"/>
  <c r="AX67" i="1"/>
  <c r="V67" i="1"/>
  <c r="AX66" i="1"/>
  <c r="V66" i="1"/>
  <c r="AX65" i="1"/>
  <c r="V65" i="1"/>
  <c r="AX64" i="1"/>
  <c r="V64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E43" i="1" s="1"/>
  <c r="E27" i="1" s="1"/>
  <c r="AX61" i="1"/>
  <c r="V61" i="1"/>
  <c r="AX60" i="1"/>
  <c r="V60" i="1"/>
  <c r="AX59" i="1"/>
  <c r="V59" i="1"/>
  <c r="AX58" i="1"/>
  <c r="V58" i="1"/>
  <c r="AX57" i="1"/>
  <c r="V57" i="1"/>
  <c r="AX56" i="1"/>
  <c r="V56" i="1"/>
  <c r="BG56" i="1" s="1"/>
  <c r="AX55" i="1"/>
  <c r="V55" i="1"/>
  <c r="AX54" i="1"/>
  <c r="T54" i="1"/>
  <c r="S54" i="1"/>
  <c r="S46" i="1" s="1"/>
  <c r="R54" i="1"/>
  <c r="R46" i="1" s="1"/>
  <c r="Q54" i="1"/>
  <c r="Q46" i="1" s="1"/>
  <c r="P54" i="1"/>
  <c r="O54" i="1"/>
  <c r="O46" i="1" s="1"/>
  <c r="N54" i="1"/>
  <c r="N46" i="1" s="1"/>
  <c r="M54" i="1"/>
  <c r="M46" i="1" s="1"/>
  <c r="L54" i="1"/>
  <c r="K54" i="1"/>
  <c r="K46" i="1" s="1"/>
  <c r="J54" i="1"/>
  <c r="J46" i="1" s="1"/>
  <c r="I54" i="1"/>
  <c r="I46" i="1" s="1"/>
  <c r="H54" i="1"/>
  <c r="G54" i="1"/>
  <c r="G46" i="1" s="1"/>
  <c r="F54" i="1"/>
  <c r="F46" i="1" s="1"/>
  <c r="E54" i="1"/>
  <c r="E46" i="1" s="1"/>
  <c r="AX53" i="1"/>
  <c r="V53" i="1"/>
  <c r="AX52" i="1"/>
  <c r="V52" i="1"/>
  <c r="BG52" i="1" s="1"/>
  <c r="AX51" i="1"/>
  <c r="V51" i="1"/>
  <c r="AX50" i="1"/>
  <c r="V50" i="1"/>
  <c r="AX49" i="1"/>
  <c r="V49" i="1"/>
  <c r="AR48" i="1"/>
  <c r="AR46" i="1" s="1"/>
  <c r="AQ48" i="1"/>
  <c r="AQ46" i="1" s="1"/>
  <c r="AQ44" i="1" s="1"/>
  <c r="AP48" i="1"/>
  <c r="AP46" i="1" s="1"/>
  <c r="AO48" i="1"/>
  <c r="AO46" i="1" s="1"/>
  <c r="AN48" i="1"/>
  <c r="AN46" i="1" s="1"/>
  <c r="AM48" i="1"/>
  <c r="AM46" i="1" s="1"/>
  <c r="AL48" i="1"/>
  <c r="AL46" i="1" s="1"/>
  <c r="AK48" i="1"/>
  <c r="AK46" i="1" s="1"/>
  <c r="AJ48" i="1"/>
  <c r="AJ46" i="1" s="1"/>
  <c r="AI48" i="1"/>
  <c r="AH48" i="1"/>
  <c r="AH46" i="1" s="1"/>
  <c r="AG48" i="1"/>
  <c r="AG46" i="1" s="1"/>
  <c r="AF48" i="1"/>
  <c r="AF46" i="1" s="1"/>
  <c r="AE48" i="1"/>
  <c r="AE46" i="1" s="1"/>
  <c r="AE44" i="1" s="1"/>
  <c r="AD48" i="1"/>
  <c r="AD46" i="1" s="1"/>
  <c r="AC48" i="1"/>
  <c r="AC46" i="1" s="1"/>
  <c r="AB48" i="1"/>
  <c r="AB46" i="1" s="1"/>
  <c r="AA48" i="1"/>
  <c r="Z48" i="1"/>
  <c r="Z46" i="1" s="1"/>
  <c r="Y48" i="1"/>
  <c r="V48" i="1"/>
  <c r="AX47" i="1"/>
  <c r="V47" i="1"/>
  <c r="AW46" i="1"/>
  <c r="AV46" i="1"/>
  <c r="AU46" i="1"/>
  <c r="AT46" i="1"/>
  <c r="AS46" i="1"/>
  <c r="AI46" i="1"/>
  <c r="AA46" i="1"/>
  <c r="R44" i="1"/>
  <c r="J44" i="1"/>
  <c r="AW45" i="1"/>
  <c r="AV45" i="1"/>
  <c r="AU45" i="1"/>
  <c r="AU43" i="1" s="1"/>
  <c r="AT45" i="1"/>
  <c r="AS45" i="1"/>
  <c r="AR45" i="1"/>
  <c r="AQ45" i="1"/>
  <c r="AQ43" i="1" s="1"/>
  <c r="AP45" i="1"/>
  <c r="AO45" i="1"/>
  <c r="AN45" i="1"/>
  <c r="AM45" i="1"/>
  <c r="AM43" i="1" s="1"/>
  <c r="AL45" i="1"/>
  <c r="AK45" i="1"/>
  <c r="AK43" i="1" s="1"/>
  <c r="AJ45" i="1"/>
  <c r="AI45" i="1"/>
  <c r="AI43" i="1" s="1"/>
  <c r="AH45" i="1"/>
  <c r="AG45" i="1"/>
  <c r="AG43" i="1" s="1"/>
  <c r="AF45" i="1"/>
  <c r="AE45" i="1"/>
  <c r="AE43" i="1" s="1"/>
  <c r="AD45" i="1"/>
  <c r="AC45" i="1"/>
  <c r="AB45" i="1"/>
  <c r="AA45" i="1"/>
  <c r="AA43" i="1" s="1"/>
  <c r="Z45" i="1"/>
  <c r="Y45" i="1"/>
  <c r="AU44" i="1"/>
  <c r="N44" i="1"/>
  <c r="F44" i="1"/>
  <c r="AS43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V38" i="1"/>
  <c r="V37" i="1"/>
  <c r="BG37" i="1" s="1"/>
  <c r="AQ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V34" i="1"/>
  <c r="AX33" i="1"/>
  <c r="V33" i="1"/>
  <c r="AR32" i="1"/>
  <c r="AR30" i="1" s="1"/>
  <c r="AQ32" i="1"/>
  <c r="AQ30" i="1" s="1"/>
  <c r="AP32" i="1"/>
  <c r="AP30" i="1" s="1"/>
  <c r="AO32" i="1"/>
  <c r="AO30" i="1" s="1"/>
  <c r="AN32" i="1"/>
  <c r="AN30" i="1" s="1"/>
  <c r="AM32" i="1"/>
  <c r="AM30" i="1" s="1"/>
  <c r="AL32" i="1"/>
  <c r="AL30" i="1" s="1"/>
  <c r="AK32" i="1"/>
  <c r="AK30" i="1" s="1"/>
  <c r="AJ32" i="1"/>
  <c r="AJ30" i="1" s="1"/>
  <c r="AI32" i="1"/>
  <c r="AI30" i="1" s="1"/>
  <c r="AH32" i="1"/>
  <c r="AH30" i="1" s="1"/>
  <c r="AG32" i="1"/>
  <c r="AG30" i="1" s="1"/>
  <c r="AF32" i="1"/>
  <c r="AF30" i="1" s="1"/>
  <c r="AE32" i="1"/>
  <c r="AE30" i="1" s="1"/>
  <c r="AD32" i="1"/>
  <c r="AD30" i="1" s="1"/>
  <c r="AC32" i="1"/>
  <c r="AC30" i="1" s="1"/>
  <c r="AB32" i="1"/>
  <c r="AB30" i="1" s="1"/>
  <c r="AA32" i="1"/>
  <c r="AA30" i="1" s="1"/>
  <c r="Z32" i="1"/>
  <c r="Z30" i="1" s="1"/>
  <c r="Y32" i="1"/>
  <c r="Y30" i="1" s="1"/>
  <c r="AX31" i="1"/>
  <c r="AV30" i="1"/>
  <c r="AU30" i="1"/>
  <c r="AT30" i="1"/>
  <c r="AS30" i="1"/>
  <c r="AW29" i="1"/>
  <c r="AV29" i="1"/>
  <c r="AU29" i="1"/>
  <c r="AT29" i="1"/>
  <c r="AS29" i="1"/>
  <c r="AQ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V26" i="1"/>
  <c r="AX25" i="1"/>
  <c r="V25" i="1"/>
  <c r="AR24" i="1"/>
  <c r="AQ24" i="1"/>
  <c r="AP24" i="1"/>
  <c r="AO24" i="1"/>
  <c r="AN24" i="1"/>
  <c r="AN22" i="1" s="1"/>
  <c r="AM24" i="1"/>
  <c r="AL24" i="1"/>
  <c r="AK24" i="1"/>
  <c r="AJ24" i="1"/>
  <c r="AJ22" i="1" s="1"/>
  <c r="AI24" i="1"/>
  <c r="AH24" i="1"/>
  <c r="AG24" i="1"/>
  <c r="AF24" i="1"/>
  <c r="AF22" i="1" s="1"/>
  <c r="AE24" i="1"/>
  <c r="AD24" i="1"/>
  <c r="AC24" i="1"/>
  <c r="AB24" i="1"/>
  <c r="AB22" i="1" s="1"/>
  <c r="AA24" i="1"/>
  <c r="Z24" i="1"/>
  <c r="Y24" i="1"/>
  <c r="V24" i="1"/>
  <c r="AX23" i="1"/>
  <c r="V23" i="1"/>
  <c r="AV22" i="1"/>
  <c r="AU22" i="1"/>
  <c r="AT22" i="1"/>
  <c r="AS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X18" i="1"/>
  <c r="V18" i="1"/>
  <c r="AX17" i="1"/>
  <c r="V17" i="1"/>
  <c r="AX16" i="1"/>
  <c r="V16" i="1"/>
  <c r="AX15" i="1"/>
  <c r="V15" i="1"/>
  <c r="AX14" i="1"/>
  <c r="V14" i="1"/>
  <c r="AX13" i="1"/>
  <c r="V13" i="1"/>
  <c r="AX12" i="1"/>
  <c r="T12" i="1"/>
  <c r="T10" i="1" s="1"/>
  <c r="S12" i="1"/>
  <c r="S10" i="1" s="1"/>
  <c r="R12" i="1"/>
  <c r="R10" i="1" s="1"/>
  <c r="Q12" i="1"/>
  <c r="Q10" i="1" s="1"/>
  <c r="P12" i="1"/>
  <c r="P10" i="1" s="1"/>
  <c r="O12" i="1"/>
  <c r="O10" i="1" s="1"/>
  <c r="N12" i="1"/>
  <c r="N10" i="1" s="1"/>
  <c r="M12" i="1"/>
  <c r="M10" i="1" s="1"/>
  <c r="L12" i="1"/>
  <c r="L10" i="1" s="1"/>
  <c r="K12" i="1"/>
  <c r="K10" i="1" s="1"/>
  <c r="J12" i="1"/>
  <c r="J10" i="1" s="1"/>
  <c r="I12" i="1"/>
  <c r="I10" i="1" s="1"/>
  <c r="H12" i="1"/>
  <c r="H10" i="1" s="1"/>
  <c r="G12" i="1"/>
  <c r="G10" i="1" s="1"/>
  <c r="F12" i="1"/>
  <c r="F10" i="1" s="1"/>
  <c r="E12" i="1"/>
  <c r="E10" i="1" s="1"/>
  <c r="AX11" i="1"/>
  <c r="V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K69" i="1" l="1"/>
  <c r="H44" i="1"/>
  <c r="H46" i="1"/>
  <c r="L44" i="1"/>
  <c r="L28" i="1" s="1"/>
  <c r="L70" i="1" s="1"/>
  <c r="L46" i="1"/>
  <c r="P44" i="1"/>
  <c r="P28" i="1" s="1"/>
  <c r="P70" i="1" s="1"/>
  <c r="P46" i="1"/>
  <c r="T44" i="1"/>
  <c r="T46" i="1"/>
  <c r="BG58" i="1"/>
  <c r="BG60" i="1"/>
  <c r="E69" i="1"/>
  <c r="Y43" i="1"/>
  <c r="Y27" i="1" s="1"/>
  <c r="AO43" i="1"/>
  <c r="AO27" i="1" s="1"/>
  <c r="AO69" i="1" s="1"/>
  <c r="AW43" i="1"/>
  <c r="AW70" i="1"/>
  <c r="Y69" i="1"/>
  <c r="AC69" i="1"/>
  <c r="AU69" i="1"/>
  <c r="Z69" i="1"/>
  <c r="AR22" i="1"/>
  <c r="AC43" i="1"/>
  <c r="BG11" i="1"/>
  <c r="AE22" i="1"/>
  <c r="AM22" i="1"/>
  <c r="AM70" i="1" s="1"/>
  <c r="BG33" i="1"/>
  <c r="AA27" i="1"/>
  <c r="AA69" i="1" s="1"/>
  <c r="AE27" i="1"/>
  <c r="AE69" i="1" s="1"/>
  <c r="AI27" i="1"/>
  <c r="AI69" i="1" s="1"/>
  <c r="AU27" i="1"/>
  <c r="AS44" i="1"/>
  <c r="AS28" i="1" s="1"/>
  <c r="AS70" i="1" s="1"/>
  <c r="AW44" i="1"/>
  <c r="AW28" i="1" s="1"/>
  <c r="AC44" i="1"/>
  <c r="AG44" i="1"/>
  <c r="AK44" i="1"/>
  <c r="AO44" i="1"/>
  <c r="BG51" i="1"/>
  <c r="AM44" i="1"/>
  <c r="J28" i="1"/>
  <c r="J70" i="1" s="1"/>
  <c r="F28" i="1"/>
  <c r="F70" i="1" s="1"/>
  <c r="AK27" i="1"/>
  <c r="AK69" i="1" s="1"/>
  <c r="AX38" i="1"/>
  <c r="BG38" i="1" s="1"/>
  <c r="BG13" i="1"/>
  <c r="AC27" i="1"/>
  <c r="AC28" i="1"/>
  <c r="AE28" i="1"/>
  <c r="AK28" i="1"/>
  <c r="AO28" i="1"/>
  <c r="AM27" i="1"/>
  <c r="AM69" i="1" s="1"/>
  <c r="AQ27" i="1"/>
  <c r="AQ69" i="1" s="1"/>
  <c r="AG27" i="1"/>
  <c r="AG69" i="1" s="1"/>
  <c r="BG23" i="1"/>
  <c r="V9" i="1"/>
  <c r="BG25" i="1"/>
  <c r="AU28" i="1"/>
  <c r="AU70" i="1" s="1"/>
  <c r="AX24" i="1"/>
  <c r="BG24" i="1" s="1"/>
  <c r="AC22" i="1"/>
  <c r="AC70" i="1" s="1"/>
  <c r="AG22" i="1"/>
  <c r="AK22" i="1"/>
  <c r="AK70" i="1" s="1"/>
  <c r="AO22" i="1"/>
  <c r="AO70" i="1" s="1"/>
  <c r="AS27" i="1"/>
  <c r="AS69" i="1" s="1"/>
  <c r="N28" i="1"/>
  <c r="N70" i="1" s="1"/>
  <c r="R28" i="1"/>
  <c r="R70" i="1" s="1"/>
  <c r="AM28" i="1"/>
  <c r="AQ28" i="1"/>
  <c r="H43" i="1"/>
  <c r="H27" i="1" s="1"/>
  <c r="H69" i="1" s="1"/>
  <c r="L43" i="1"/>
  <c r="L27" i="1" s="1"/>
  <c r="L69" i="1" s="1"/>
  <c r="P43" i="1"/>
  <c r="P27" i="1" s="1"/>
  <c r="P69" i="1" s="1"/>
  <c r="T43" i="1"/>
  <c r="T27" i="1" s="1"/>
  <c r="T69" i="1" s="1"/>
  <c r="AA44" i="1"/>
  <c r="H28" i="1"/>
  <c r="H70" i="1" s="1"/>
  <c r="T28" i="1"/>
  <c r="T70" i="1" s="1"/>
  <c r="BG16" i="1"/>
  <c r="AX29" i="1"/>
  <c r="AW27" i="1"/>
  <c r="AW69" i="1" s="1"/>
  <c r="F43" i="1"/>
  <c r="F27" i="1" s="1"/>
  <c r="F69" i="1" s="1"/>
  <c r="J43" i="1"/>
  <c r="J27" i="1" s="1"/>
  <c r="J69" i="1" s="1"/>
  <c r="N43" i="1"/>
  <c r="N27" i="1" s="1"/>
  <c r="N69" i="1" s="1"/>
  <c r="R43" i="1"/>
  <c r="R27" i="1" s="1"/>
  <c r="R69" i="1" s="1"/>
  <c r="BG50" i="1"/>
  <c r="BG55" i="1"/>
  <c r="AT44" i="1"/>
  <c r="AT28" i="1" s="1"/>
  <c r="AT70" i="1" s="1"/>
  <c r="BG66" i="1"/>
  <c r="BG68" i="1"/>
  <c r="V30" i="1"/>
  <c r="AX10" i="1"/>
  <c r="Z22" i="1"/>
  <c r="AD22" i="1"/>
  <c r="AH22" i="1"/>
  <c r="AL22" i="1"/>
  <c r="AP22" i="1"/>
  <c r="AG28" i="1"/>
  <c r="BG15" i="1"/>
  <c r="BG17" i="1"/>
  <c r="V21" i="1"/>
  <c r="V22" i="1"/>
  <c r="Y22" i="1"/>
  <c r="AI44" i="1"/>
  <c r="AX48" i="1"/>
  <c r="BG48" i="1" s="1"/>
  <c r="Y46" i="1"/>
  <c r="Y44" i="1" s="1"/>
  <c r="Y28" i="1" s="1"/>
  <c r="BG59" i="1"/>
  <c r="G43" i="1"/>
  <c r="G27" i="1" s="1"/>
  <c r="G69" i="1" s="1"/>
  <c r="K43" i="1"/>
  <c r="K27" i="1" s="1"/>
  <c r="O43" i="1"/>
  <c r="O27" i="1" s="1"/>
  <c r="O69" i="1" s="1"/>
  <c r="S43" i="1"/>
  <c r="S27" i="1" s="1"/>
  <c r="S69" i="1" s="1"/>
  <c r="AX63" i="1"/>
  <c r="BG64" i="1"/>
  <c r="AX26" i="1"/>
  <c r="BG26" i="1" s="1"/>
  <c r="V29" i="1"/>
  <c r="AX32" i="1"/>
  <c r="BG32" i="1" s="1"/>
  <c r="AB43" i="1"/>
  <c r="AB27" i="1" s="1"/>
  <c r="AB69" i="1" s="1"/>
  <c r="AF43" i="1"/>
  <c r="AF27" i="1" s="1"/>
  <c r="AF69" i="1" s="1"/>
  <c r="AJ43" i="1"/>
  <c r="AJ27" i="1" s="1"/>
  <c r="AJ69" i="1" s="1"/>
  <c r="AN43" i="1"/>
  <c r="AN27" i="1" s="1"/>
  <c r="AN69" i="1" s="1"/>
  <c r="AR43" i="1"/>
  <c r="AR27" i="1" s="1"/>
  <c r="AR69" i="1" s="1"/>
  <c r="AV43" i="1"/>
  <c r="AV27" i="1" s="1"/>
  <c r="AV69" i="1" s="1"/>
  <c r="I43" i="1"/>
  <c r="I27" i="1" s="1"/>
  <c r="I69" i="1" s="1"/>
  <c r="M43" i="1"/>
  <c r="M27" i="1" s="1"/>
  <c r="M69" i="1" s="1"/>
  <c r="Q43" i="1"/>
  <c r="Q27" i="1" s="1"/>
  <c r="Q69" i="1" s="1"/>
  <c r="AV44" i="1"/>
  <c r="AV28" i="1" s="1"/>
  <c r="AV70" i="1" s="1"/>
  <c r="AX9" i="1"/>
  <c r="V12" i="1"/>
  <c r="BG12" i="1" s="1"/>
  <c r="BG14" i="1"/>
  <c r="BG18" i="1"/>
  <c r="AA22" i="1"/>
  <c r="AI22" i="1"/>
  <c r="AQ22" i="1"/>
  <c r="AX34" i="1"/>
  <c r="BG34" i="1" s="1"/>
  <c r="Z43" i="1"/>
  <c r="Z27" i="1" s="1"/>
  <c r="AD43" i="1"/>
  <c r="AH43" i="1"/>
  <c r="AH27" i="1" s="1"/>
  <c r="AH69" i="1" s="1"/>
  <c r="AL43" i="1"/>
  <c r="AL27" i="1" s="1"/>
  <c r="AL69" i="1" s="1"/>
  <c r="AP43" i="1"/>
  <c r="AP27" i="1" s="1"/>
  <c r="AP69" i="1" s="1"/>
  <c r="AT43" i="1"/>
  <c r="AT27" i="1" s="1"/>
  <c r="AT69" i="1" s="1"/>
  <c r="V63" i="1"/>
  <c r="BG65" i="1"/>
  <c r="U71" i="1"/>
  <c r="V10" i="1"/>
  <c r="AX21" i="1"/>
  <c r="BG47" i="1"/>
  <c r="Z44" i="1"/>
  <c r="AD44" i="1"/>
  <c r="AH44" i="1"/>
  <c r="AL44" i="1"/>
  <c r="AP44" i="1"/>
  <c r="BG49" i="1"/>
  <c r="V46" i="1"/>
  <c r="E44" i="1"/>
  <c r="E28" i="1" s="1"/>
  <c r="E70" i="1" s="1"/>
  <c r="E71" i="1" s="1"/>
  <c r="I44" i="1"/>
  <c r="I28" i="1" s="1"/>
  <c r="I70" i="1" s="1"/>
  <c r="M44" i="1"/>
  <c r="M28" i="1" s="1"/>
  <c r="M70" i="1" s="1"/>
  <c r="Q44" i="1"/>
  <c r="Q28" i="1" s="1"/>
  <c r="Q70" i="1" s="1"/>
  <c r="V54" i="1"/>
  <c r="BG54" i="1" s="1"/>
  <c r="BG57" i="1"/>
  <c r="V62" i="1"/>
  <c r="BG31" i="1"/>
  <c r="V45" i="1"/>
  <c r="AX45" i="1"/>
  <c r="AB44" i="1"/>
  <c r="AF44" i="1"/>
  <c r="AJ44" i="1"/>
  <c r="AN44" i="1"/>
  <c r="AR44" i="1"/>
  <c r="AR28" i="1" s="1"/>
  <c r="BG53" i="1"/>
  <c r="G44" i="1"/>
  <c r="G28" i="1" s="1"/>
  <c r="G70" i="1" s="1"/>
  <c r="K44" i="1"/>
  <c r="K28" i="1" s="1"/>
  <c r="K70" i="1" s="1"/>
  <c r="O44" i="1"/>
  <c r="O28" i="1" s="1"/>
  <c r="O70" i="1" s="1"/>
  <c r="S44" i="1"/>
  <c r="S28" i="1" s="1"/>
  <c r="S70" i="1" s="1"/>
  <c r="BG61" i="1"/>
  <c r="AX62" i="1"/>
  <c r="BG67" i="1"/>
  <c r="Y70" i="1" l="1"/>
  <c r="AG70" i="1"/>
  <c r="AE70" i="1"/>
  <c r="AD70" i="1"/>
  <c r="V69" i="1"/>
  <c r="AW71" i="1"/>
  <c r="AQ70" i="1"/>
  <c r="AQ71" i="1" s="1"/>
  <c r="AR70" i="1"/>
  <c r="AR71" i="1" s="1"/>
  <c r="F71" i="1"/>
  <c r="AB28" i="1"/>
  <c r="AA28" i="1"/>
  <c r="AA70" i="1" s="1"/>
  <c r="AA71" i="1" s="1"/>
  <c r="BG45" i="1"/>
  <c r="V43" i="1"/>
  <c r="BG21" i="1"/>
  <c r="AS71" i="1"/>
  <c r="AJ28" i="1"/>
  <c r="AF28" i="1"/>
  <c r="AF70" i="1" s="1"/>
  <c r="AF71" i="1" s="1"/>
  <c r="AD28" i="1"/>
  <c r="AC71" i="1"/>
  <c r="AK71" i="1"/>
  <c r="AN28" i="1"/>
  <c r="AI28" i="1"/>
  <c r="AI70" i="1" s="1"/>
  <c r="BG29" i="1"/>
  <c r="AX30" i="1"/>
  <c r="BG30" i="1" s="1"/>
  <c r="AH28" i="1"/>
  <c r="P71" i="1"/>
  <c r="BG9" i="1"/>
  <c r="I71" i="1"/>
  <c r="AV71" i="1"/>
  <c r="H71" i="1"/>
  <c r="BG10" i="1"/>
  <c r="AP28" i="1"/>
  <c r="Z28" i="1"/>
  <c r="Z70" i="1" s="1"/>
  <c r="R71" i="1"/>
  <c r="AT71" i="1"/>
  <c r="AX43" i="1"/>
  <c r="AO71" i="1"/>
  <c r="AG71" i="1"/>
  <c r="AL28" i="1"/>
  <c r="AL70" i="1" s="1"/>
  <c r="N71" i="1"/>
  <c r="AE71" i="1"/>
  <c r="AX22" i="1"/>
  <c r="AD27" i="1"/>
  <c r="AD69" i="1" s="1"/>
  <c r="AX69" i="1" s="1"/>
  <c r="Q71" i="1"/>
  <c r="AX46" i="1"/>
  <c r="BG46" i="1" s="1"/>
  <c r="BG63" i="1"/>
  <c r="M71" i="1"/>
  <c r="V27" i="1"/>
  <c r="AM71" i="1"/>
  <c r="J71" i="1"/>
  <c r="G71" i="1"/>
  <c r="AX44" i="1"/>
  <c r="T71" i="1"/>
  <c r="S71" i="1"/>
  <c r="V44" i="1"/>
  <c r="O71" i="1"/>
  <c r="BG62" i="1"/>
  <c r="AU71" i="1"/>
  <c r="L71" i="1"/>
  <c r="K71" i="1"/>
  <c r="AN70" i="1" l="1"/>
  <c r="AN71" i="1" s="1"/>
  <c r="BG69" i="1"/>
  <c r="AL71" i="1"/>
  <c r="AB71" i="1"/>
  <c r="AB70" i="1"/>
  <c r="AP70" i="1"/>
  <c r="AP71" i="1" s="1"/>
  <c r="AJ70" i="1"/>
  <c r="AJ71" i="1" s="1"/>
  <c r="AI71" i="1"/>
  <c r="AH70" i="1"/>
  <c r="AH71" i="1" s="1"/>
  <c r="BG22" i="1"/>
  <c r="BG43" i="1"/>
  <c r="AD71" i="1"/>
  <c r="AX28" i="1"/>
  <c r="AX70" i="1" s="1"/>
  <c r="Z71" i="1"/>
  <c r="AX27" i="1"/>
  <c r="Y71" i="1"/>
  <c r="V28" i="1"/>
  <c r="V70" i="1" s="1"/>
  <c r="BG70" i="1" s="1"/>
  <c r="BG44" i="1"/>
  <c r="BG27" i="1" l="1"/>
  <c r="BG28" i="1"/>
  <c r="V71" i="1"/>
  <c r="AX71" i="1" l="1"/>
  <c r="BG71" i="1" s="1"/>
</calcChain>
</file>

<file path=xl/sharedStrings.xml><?xml version="1.0" encoding="utf-8"?>
<sst xmlns="http://schemas.openxmlformats.org/spreadsheetml/2006/main" count="1115" uniqueCount="210">
  <si>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</si>
  <si>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</si>
  <si>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</si>
  <si>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</si>
  <si>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</si>
  <si>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</si>
  <si>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</si>
  <si>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</si>
  <si>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</si>
  <si>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</si>
  <si>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</si>
  <si>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</si>
  <si>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</si>
  <si>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</si>
  <si>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</si>
  <si>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</si>
  <si>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</si>
  <si>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</si>
  <si>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</si>
  <si>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</si>
  <si>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</si>
  <si>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</si>
  <si>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</si>
  <si>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</si>
  <si>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</si>
  <si>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</si>
  <si>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</si>
  <si>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</si>
  <si>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</si>
  <si>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</si>
  <si>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</si>
  <si>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</si>
  <si>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</si>
  <si>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</si>
  <si>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</si>
  <si>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</si>
  <si>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</si>
  <si>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</si>
  <si>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</si>
  <si>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</si>
  <si>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</si>
  <si>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</si>
  <si>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</si>
  <si>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</si>
  <si>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</si>
  <si>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</si>
  <si>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</si>
  <si>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</si>
  <si>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</si>
  <si>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</si>
  <si>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</si>
  <si>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</si>
  <si>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</si>
  <si>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</si>
  <si>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</si>
  <si>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</si>
  <si>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</si>
  <si>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</si>
  <si>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</si>
  <si>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</si>
  <si>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</si>
  <si>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</si>
  <si>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</si>
  <si>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</si>
  <si>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</si>
  <si>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</si>
  <si>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</si>
  <si>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</si>
  <si>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</si>
  <si>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</si>
  <si>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</si>
  <si>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</si>
  <si>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</si>
  <si>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</si>
  <si>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</si>
  <si>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</si>
  <si>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</si>
  <si>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</si>
  <si>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</si>
  <si>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</si>
  <si>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</si>
  <si>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</si>
  <si>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</si>
  <si>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</si>
  <si>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</si>
  <si>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</si>
  <si>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</si>
  <si>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>Безопасность жизнедеятельности</t>
  </si>
  <si>
    <t>Производственная практика</t>
  </si>
  <si>
    <t>ПП.02</t>
  </si>
  <si>
    <t>ПДП.00</t>
  </si>
  <si>
    <t>Всего аттестаций</t>
  </si>
  <si>
    <t>ДЗ</t>
  </si>
  <si>
    <t>Э</t>
  </si>
  <si>
    <t>2Э</t>
  </si>
  <si>
    <t>1Э</t>
  </si>
  <si>
    <t xml:space="preserve">Всего аттестаций в неделю </t>
  </si>
  <si>
    <t>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</si>
  <si>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</si>
  <si>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</si>
  <si>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</si>
  <si>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</si>
  <si>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</si>
  <si>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</si>
  <si>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</si>
  <si>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</si>
  <si>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</si>
  <si>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</si>
  <si>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</si>
  <si>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</si>
  <si>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</si>
  <si>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</t>
  </si>
  <si>
    <t>ГИА.00</t>
  </si>
  <si>
    <t>Государственная итоговая аттестация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</si>
  <si>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</si>
  <si>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</si>
  <si>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</si>
  <si>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</si>
  <si>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ОГСЭ. 00</t>
  </si>
  <si>
    <t>ОГСЭ. 02</t>
  </si>
  <si>
    <t>ОГСЭ. 04</t>
  </si>
  <si>
    <t>ОГСЭ.02</t>
  </si>
  <si>
    <t>МДК.02.03</t>
  </si>
  <si>
    <t>1З/2ДЗ</t>
  </si>
  <si>
    <t>Э(к)</t>
  </si>
  <si>
    <t>ОГСЭ. 03</t>
  </si>
  <si>
    <t>Математика</t>
  </si>
  <si>
    <t>ПП.03</t>
  </si>
  <si>
    <t>ПМ.04</t>
  </si>
  <si>
    <t>МДК.04.01</t>
  </si>
  <si>
    <t>УП.04</t>
  </si>
  <si>
    <t>ПП.01</t>
  </si>
  <si>
    <t>1ДЗ</t>
  </si>
  <si>
    <t>1З/4ДЗ</t>
  </si>
  <si>
    <t>2ДЗ/1Э</t>
  </si>
  <si>
    <t>Педагогика</t>
  </si>
  <si>
    <t>Психология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</si>
  <si>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</si>
  <si>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</si>
  <si>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</si>
  <si>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Психология общения</t>
  </si>
  <si>
    <t>ОГСЭ. 05</t>
  </si>
  <si>
    <t>Информатика и информационно- коммуникационные технологии в профессиональной деятельности</t>
  </si>
  <si>
    <t>МДК.01.02</t>
  </si>
  <si>
    <t>Русский язык с методикой преподавания</t>
  </si>
  <si>
    <t>МДК.01.03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</si>
  <si>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</si>
  <si>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</si>
  <si>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</si>
  <si>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</si>
  <si>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</si>
  <si>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</si>
  <si>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</si>
  <si>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</si>
  <si>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</si>
  <si>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</si>
  <si>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</si>
  <si>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</si>
  <si>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</si>
  <si>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Детская литература с практикумом по выразительному чтению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</si>
  <si>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</si>
  <si>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</si>
  <si>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</si>
  <si>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</si>
  <si>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</si>
  <si>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t>Основы проектоно- исследовательской деятельности</t>
  </si>
  <si>
    <t>МДК.01.09</t>
  </si>
  <si>
    <t>Основы проектно- исследовательской деятельности</t>
  </si>
  <si>
    <t>ПП. 01</t>
  </si>
  <si>
    <t>1З/6ДЗ</t>
  </si>
  <si>
    <t>2З/2ДЗ</t>
  </si>
  <si>
    <t>4ДЗ</t>
  </si>
  <si>
    <t>2З/1Э</t>
  </si>
  <si>
    <t>9ДЗ/2Э</t>
  </si>
  <si>
    <t>5ДЗ/1Э</t>
  </si>
  <si>
    <t>2З/9ДЗ/4Э</t>
  </si>
  <si>
    <t>5ДЗ</t>
  </si>
  <si>
    <t>6ДЗ/1Э</t>
  </si>
  <si>
    <t>Методика преподавания обществознания в начальной школе</t>
  </si>
  <si>
    <t>ОП.08</t>
  </si>
  <si>
    <t>Искусство (Мировая художественная культура)</t>
  </si>
  <si>
    <t xml:space="preserve">Основы финансовой грамотности </t>
  </si>
  <si>
    <t xml:space="preserve">ОП.03 </t>
  </si>
  <si>
    <t>Возрастная анатомия, физиология и гииена</t>
  </si>
  <si>
    <t xml:space="preserve">ОП.06 </t>
  </si>
  <si>
    <t xml:space="preserve">ОГСЭ.06 </t>
  </si>
  <si>
    <t>Основы финансовой грамотности</t>
  </si>
  <si>
    <t>2З/10ДЗ/3Э</t>
  </si>
  <si>
    <t>Дз</t>
  </si>
  <si>
    <t xml:space="preserve">Правовое обеспечение профессиональной деятельности </t>
  </si>
  <si>
    <t>29.09-05.10</t>
  </si>
  <si>
    <t>26.01-01.02</t>
  </si>
  <si>
    <t>23.02.-01.03.</t>
  </si>
  <si>
    <r>
      <t xml:space="preserve">Правовое обеспечение профессиональной деятельности </t>
    </r>
    <r>
      <rPr>
        <sz val="7"/>
        <color theme="1"/>
        <rFont val="Times New Roman"/>
        <family val="1"/>
        <charset val="204"/>
      </rPr>
      <t>+основы предпринимательской деятельности</t>
    </r>
  </si>
  <si>
    <t>7ДЗ</t>
  </si>
  <si>
    <t>1З/11ДЗ/2Э</t>
  </si>
  <si>
    <t>Итого за 3 семестр</t>
  </si>
  <si>
    <t>Итого за 5 семестр</t>
  </si>
  <si>
    <t>Итого за 6 семестр</t>
  </si>
  <si>
    <t xml:space="preserve">I курс </t>
  </si>
  <si>
    <t>I  курс</t>
  </si>
  <si>
    <t>29.12-4.01</t>
  </si>
  <si>
    <t>26.01-1.02</t>
  </si>
  <si>
    <t>23.02-1.03</t>
  </si>
  <si>
    <t xml:space="preserve">III курс </t>
  </si>
  <si>
    <t>Итого за 64семестр</t>
  </si>
  <si>
    <t>24-31</t>
  </si>
  <si>
    <t xml:space="preserve">IV курс </t>
  </si>
  <si>
    <t>6ДЗ</t>
  </si>
  <si>
    <t>10ДЗ/2Э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</si>
</sst>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F7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 wrapText="1"/>
    </xf>
    <xf numFmtId="0" fontId="5" fillId="21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3" fillId="8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6" fillId="2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top" wrapText="1"/>
    </xf>
    <xf numFmtId="0" fontId="3" fillId="19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/>
    </xf>
    <xf numFmtId="0" fontId="3" fillId="19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6" fillId="19" borderId="2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0" fillId="0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/>
    </xf>
    <xf numFmtId="0" fontId="3" fillId="19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19" borderId="2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4" fillId="26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6F7BB"/>
      <color rgb="FFC9E7A7"/>
      <color rgb="FFA6D86E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5"/>
  <sheetViews>
    <sheetView zoomScaleNormal="100" zoomScaleSheetLayoutView="120" workbookViewId="0">
      <pane xSplit="3" ySplit="2" topLeftCell="D3" activePane="bottomRight" state="frozen"/>
      <selection pane="topRight" activeCell="D1" sqref="D1"/>
      <selection pane="bottomLeft" activeCell="A9" sqref="A9"/>
      <selection pane="bottomRight" sqref="A1:G1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39" t="s">
        <v>0</v>
      </c>
      <c r="B1" s="239"/>
      <c r="C1" s="239"/>
      <c r="D1" s="239"/>
      <c r="E1" s="239"/>
      <c r="F1" s="239"/>
      <c r="G1" s="2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" customHeight="1" x14ac:dyDescent="0.25">
      <c r="A3" s="225" t="s">
        <v>1</v>
      </c>
      <c r="B3" s="225" t="s">
        <v>2</v>
      </c>
      <c r="C3" s="226" t="s">
        <v>3</v>
      </c>
      <c r="D3" s="227" t="s">
        <v>4</v>
      </c>
      <c r="E3" s="224" t="s">
        <v>5</v>
      </c>
      <c r="F3" s="224"/>
      <c r="G3" s="224"/>
      <c r="H3" s="224"/>
      <c r="I3" s="225" t="s">
        <v>190</v>
      </c>
      <c r="J3" s="224" t="s">
        <v>6</v>
      </c>
      <c r="K3" s="224"/>
      <c r="L3" s="224"/>
      <c r="M3" s="225" t="s">
        <v>7</v>
      </c>
      <c r="N3" s="224" t="s">
        <v>8</v>
      </c>
      <c r="O3" s="224"/>
      <c r="P3" s="224"/>
      <c r="Q3" s="224"/>
      <c r="R3" s="224" t="s">
        <v>9</v>
      </c>
      <c r="S3" s="224"/>
      <c r="T3" s="224"/>
      <c r="U3" s="224"/>
      <c r="V3" s="228" t="s">
        <v>102</v>
      </c>
      <c r="W3" s="225" t="s">
        <v>201</v>
      </c>
      <c r="X3" s="224" t="s">
        <v>10</v>
      </c>
      <c r="Y3" s="224"/>
      <c r="Z3" s="224"/>
      <c r="AA3" s="225" t="s">
        <v>191</v>
      </c>
      <c r="AB3" s="224" t="s">
        <v>11</v>
      </c>
      <c r="AC3" s="224"/>
      <c r="AD3" s="224"/>
      <c r="AE3" s="225" t="s">
        <v>192</v>
      </c>
      <c r="AF3" s="224" t="s">
        <v>12</v>
      </c>
      <c r="AG3" s="224"/>
      <c r="AH3" s="224"/>
      <c r="AI3" s="224"/>
      <c r="AJ3" s="231" t="s">
        <v>13</v>
      </c>
      <c r="AK3" s="232" t="s">
        <v>14</v>
      </c>
      <c r="AL3" s="232"/>
      <c r="AM3" s="232"/>
      <c r="AN3" s="231" t="s">
        <v>15</v>
      </c>
      <c r="AO3" s="233" t="s">
        <v>16</v>
      </c>
      <c r="AP3" s="234"/>
      <c r="AQ3" s="234"/>
      <c r="AR3" s="235"/>
      <c r="AS3" s="233" t="s">
        <v>17</v>
      </c>
      <c r="AT3" s="234"/>
      <c r="AU3" s="234"/>
      <c r="AV3" s="235"/>
      <c r="AW3" s="225" t="s">
        <v>18</v>
      </c>
      <c r="AX3" s="228" t="s">
        <v>103</v>
      </c>
      <c r="AY3" s="224" t="s">
        <v>19</v>
      </c>
      <c r="AZ3" s="224"/>
      <c r="BA3" s="224"/>
      <c r="BB3" s="238" t="s">
        <v>20</v>
      </c>
      <c r="BC3" s="224" t="s">
        <v>21</v>
      </c>
      <c r="BD3" s="224"/>
      <c r="BE3" s="224"/>
      <c r="BF3" s="224"/>
      <c r="BG3" s="230" t="s">
        <v>22</v>
      </c>
    </row>
    <row r="4" spans="1:59" ht="78" customHeight="1" x14ac:dyDescent="0.25">
      <c r="A4" s="225"/>
      <c r="B4" s="225"/>
      <c r="C4" s="226"/>
      <c r="D4" s="227"/>
      <c r="E4" s="6" t="s">
        <v>32</v>
      </c>
      <c r="F4" s="6" t="s">
        <v>33</v>
      </c>
      <c r="G4" s="6" t="s">
        <v>23</v>
      </c>
      <c r="H4" s="6" t="s">
        <v>24</v>
      </c>
      <c r="I4" s="225"/>
      <c r="J4" s="6" t="s">
        <v>25</v>
      </c>
      <c r="K4" s="6" t="s">
        <v>26</v>
      </c>
      <c r="L4" s="6" t="s">
        <v>27</v>
      </c>
      <c r="M4" s="225"/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23</v>
      </c>
      <c r="U4" s="6" t="s">
        <v>24</v>
      </c>
      <c r="V4" s="229"/>
      <c r="W4" s="225"/>
      <c r="X4" s="6" t="s">
        <v>34</v>
      </c>
      <c r="Y4" s="6" t="s">
        <v>35</v>
      </c>
      <c r="Z4" s="6" t="s">
        <v>36</v>
      </c>
      <c r="AA4" s="225"/>
      <c r="AB4" s="6" t="s">
        <v>37</v>
      </c>
      <c r="AC4" s="6" t="s">
        <v>38</v>
      </c>
      <c r="AD4" s="6" t="s">
        <v>39</v>
      </c>
      <c r="AE4" s="225"/>
      <c r="AF4" s="6" t="s">
        <v>37</v>
      </c>
      <c r="AG4" s="6" t="s">
        <v>38</v>
      </c>
      <c r="AH4" s="6" t="s">
        <v>39</v>
      </c>
      <c r="AI4" s="173" t="s">
        <v>40</v>
      </c>
      <c r="AJ4" s="231"/>
      <c r="AK4" s="173" t="s">
        <v>25</v>
      </c>
      <c r="AL4" s="173" t="s">
        <v>26</v>
      </c>
      <c r="AM4" s="173" t="s">
        <v>27</v>
      </c>
      <c r="AN4" s="231"/>
      <c r="AO4" s="173" t="s">
        <v>41</v>
      </c>
      <c r="AP4" s="173" t="s">
        <v>42</v>
      </c>
      <c r="AQ4" s="6" t="s">
        <v>43</v>
      </c>
      <c r="AR4" s="6" t="s">
        <v>44</v>
      </c>
      <c r="AS4" s="6" t="s">
        <v>32</v>
      </c>
      <c r="AT4" s="6" t="s">
        <v>33</v>
      </c>
      <c r="AU4" s="6" t="s">
        <v>23</v>
      </c>
      <c r="AV4" s="6" t="s">
        <v>24</v>
      </c>
      <c r="AW4" s="225"/>
      <c r="AX4" s="229"/>
      <c r="AY4" s="6" t="s">
        <v>25</v>
      </c>
      <c r="AZ4" s="6" t="s">
        <v>26</v>
      </c>
      <c r="BA4" s="6" t="s">
        <v>27</v>
      </c>
      <c r="BB4" s="225"/>
      <c r="BC4" s="6" t="s">
        <v>28</v>
      </c>
      <c r="BD4" s="6" t="s">
        <v>29</v>
      </c>
      <c r="BE4" s="6" t="s">
        <v>30</v>
      </c>
      <c r="BF4" s="6" t="s">
        <v>31</v>
      </c>
      <c r="BG4" s="230"/>
    </row>
    <row r="5" spans="1:59" x14ac:dyDescent="0.25">
      <c r="A5" s="225"/>
      <c r="B5" s="225"/>
      <c r="C5" s="226"/>
      <c r="D5" s="227"/>
      <c r="E5" s="224" t="s">
        <v>45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 t="s">
        <v>46</v>
      </c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 t="s">
        <v>46</v>
      </c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30"/>
    </row>
    <row r="6" spans="1:59" x14ac:dyDescent="0.25">
      <c r="A6" s="225"/>
      <c r="B6" s="225"/>
      <c r="C6" s="226"/>
      <c r="D6" s="227"/>
      <c r="E6" s="129">
        <v>35</v>
      </c>
      <c r="F6" s="129">
        <v>36</v>
      </c>
      <c r="G6" s="129">
        <v>37</v>
      </c>
      <c r="H6" s="129">
        <v>38</v>
      </c>
      <c r="I6" s="129">
        <v>39</v>
      </c>
      <c r="J6" s="129">
        <v>40</v>
      </c>
      <c r="K6" s="129">
        <v>41</v>
      </c>
      <c r="L6" s="129">
        <v>42</v>
      </c>
      <c r="M6" s="129">
        <v>43</v>
      </c>
      <c r="N6" s="129">
        <v>44</v>
      </c>
      <c r="O6" s="129">
        <v>45</v>
      </c>
      <c r="P6" s="129">
        <v>46</v>
      </c>
      <c r="Q6" s="129">
        <v>47</v>
      </c>
      <c r="R6" s="129">
        <v>48</v>
      </c>
      <c r="S6" s="129">
        <v>49</v>
      </c>
      <c r="T6" s="129">
        <v>50</v>
      </c>
      <c r="U6" s="129">
        <v>51</v>
      </c>
      <c r="V6" s="131"/>
      <c r="W6" s="129">
        <v>52</v>
      </c>
      <c r="X6" s="129">
        <v>1</v>
      </c>
      <c r="Y6" s="129">
        <v>2</v>
      </c>
      <c r="Z6" s="129">
        <v>3</v>
      </c>
      <c r="AA6" s="129">
        <v>4</v>
      </c>
      <c r="AB6" s="129">
        <v>5</v>
      </c>
      <c r="AC6" s="129">
        <v>6</v>
      </c>
      <c r="AD6" s="129">
        <v>7</v>
      </c>
      <c r="AE6" s="129">
        <v>8</v>
      </c>
      <c r="AF6" s="129">
        <v>9</v>
      </c>
      <c r="AG6" s="129">
        <v>10</v>
      </c>
      <c r="AH6" s="129">
        <v>11</v>
      </c>
      <c r="AI6" s="129">
        <v>12</v>
      </c>
      <c r="AJ6" s="129">
        <v>13</v>
      </c>
      <c r="AK6" s="129">
        <v>14</v>
      </c>
      <c r="AL6" s="129">
        <v>15</v>
      </c>
      <c r="AM6" s="129">
        <v>16</v>
      </c>
      <c r="AN6" s="129">
        <v>17</v>
      </c>
      <c r="AO6" s="129">
        <v>18</v>
      </c>
      <c r="AP6" s="129">
        <v>19</v>
      </c>
      <c r="AQ6" s="129">
        <v>20</v>
      </c>
      <c r="AR6" s="129">
        <v>21</v>
      </c>
      <c r="AS6" s="129">
        <v>22</v>
      </c>
      <c r="AT6" s="129">
        <v>23</v>
      </c>
      <c r="AU6" s="129">
        <v>24</v>
      </c>
      <c r="AV6" s="129">
        <v>25</v>
      </c>
      <c r="AW6" s="177">
        <v>26</v>
      </c>
      <c r="AX6" s="129"/>
      <c r="AY6" s="129">
        <v>27</v>
      </c>
      <c r="AZ6" s="129">
        <v>28</v>
      </c>
      <c r="BA6" s="129">
        <v>29</v>
      </c>
      <c r="BB6" s="129">
        <v>30</v>
      </c>
      <c r="BC6" s="129">
        <v>31</v>
      </c>
      <c r="BD6" s="129">
        <v>32</v>
      </c>
      <c r="BE6" s="129">
        <v>33</v>
      </c>
      <c r="BF6" s="129">
        <v>34</v>
      </c>
      <c r="BG6" s="230"/>
    </row>
    <row r="7" spans="1:59" x14ac:dyDescent="0.25">
      <c r="A7" s="225"/>
      <c r="B7" s="225"/>
      <c r="C7" s="226"/>
      <c r="D7" s="227"/>
      <c r="E7" s="224" t="s">
        <v>47</v>
      </c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30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6" t="s">
        <v>47</v>
      </c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7"/>
      <c r="BG7" s="230"/>
    </row>
    <row r="8" spans="1:59" x14ac:dyDescent="0.25">
      <c r="A8" s="225"/>
      <c r="B8" s="225"/>
      <c r="C8" s="226"/>
      <c r="D8" s="227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31"/>
      <c r="W8" s="129">
        <v>18</v>
      </c>
      <c r="X8" s="129">
        <v>19</v>
      </c>
      <c r="Y8" s="129">
        <v>20</v>
      </c>
      <c r="Z8" s="129">
        <v>21</v>
      </c>
      <c r="AA8" s="129">
        <v>22</v>
      </c>
      <c r="AB8" s="129">
        <v>23</v>
      </c>
      <c r="AC8" s="129">
        <v>24</v>
      </c>
      <c r="AD8" s="129">
        <v>25</v>
      </c>
      <c r="AE8" s="129">
        <v>26</v>
      </c>
      <c r="AF8" s="129">
        <v>27</v>
      </c>
      <c r="AG8" s="129">
        <v>28</v>
      </c>
      <c r="AH8" s="129">
        <v>29</v>
      </c>
      <c r="AI8" s="129">
        <v>30</v>
      </c>
      <c r="AJ8" s="129">
        <v>31</v>
      </c>
      <c r="AK8" s="129">
        <v>32</v>
      </c>
      <c r="AL8" s="129">
        <v>33</v>
      </c>
      <c r="AM8" s="129">
        <v>34</v>
      </c>
      <c r="AN8" s="129">
        <v>35</v>
      </c>
      <c r="AO8" s="129">
        <v>36</v>
      </c>
      <c r="AP8" s="129">
        <v>37</v>
      </c>
      <c r="AQ8" s="129">
        <v>38</v>
      </c>
      <c r="AR8" s="129">
        <v>39</v>
      </c>
      <c r="AS8" s="129">
        <v>40</v>
      </c>
      <c r="AT8" s="129">
        <v>41</v>
      </c>
      <c r="AU8" s="129">
        <v>42</v>
      </c>
      <c r="AV8" s="129">
        <v>43</v>
      </c>
      <c r="AW8" s="177">
        <v>44</v>
      </c>
      <c r="AX8" s="178"/>
      <c r="AY8" s="129">
        <v>45</v>
      </c>
      <c r="AZ8" s="129">
        <v>46</v>
      </c>
      <c r="BA8" s="129">
        <v>47</v>
      </c>
      <c r="BB8" s="129">
        <v>48</v>
      </c>
      <c r="BC8" s="129">
        <v>49</v>
      </c>
      <c r="BD8" s="129">
        <v>50</v>
      </c>
      <c r="BE8" s="129">
        <v>51</v>
      </c>
      <c r="BF8" s="129">
        <v>52</v>
      </c>
      <c r="BG8" s="230"/>
    </row>
    <row r="9" spans="1:59" x14ac:dyDescent="0.25">
      <c r="A9" s="225" t="s">
        <v>199</v>
      </c>
      <c r="B9" s="215" t="s">
        <v>118</v>
      </c>
      <c r="C9" s="240" t="s">
        <v>56</v>
      </c>
      <c r="D9" s="73" t="s">
        <v>48</v>
      </c>
      <c r="E9" s="128">
        <f>E11+E13+E17+E15+E19</f>
        <v>12</v>
      </c>
      <c r="F9" s="128">
        <f t="shared" ref="F9:T9" si="0">F11+F13+F17+F15+F19</f>
        <v>12</v>
      </c>
      <c r="G9" s="128">
        <f t="shared" si="0"/>
        <v>12</v>
      </c>
      <c r="H9" s="128">
        <f t="shared" si="0"/>
        <v>12</v>
      </c>
      <c r="I9" s="128">
        <f t="shared" si="0"/>
        <v>12</v>
      </c>
      <c r="J9" s="128">
        <f t="shared" si="0"/>
        <v>12</v>
      </c>
      <c r="K9" s="128">
        <f t="shared" si="0"/>
        <v>12</v>
      </c>
      <c r="L9" s="128">
        <f t="shared" si="0"/>
        <v>12</v>
      </c>
      <c r="M9" s="128">
        <f t="shared" si="0"/>
        <v>12</v>
      </c>
      <c r="N9" s="128">
        <f t="shared" si="0"/>
        <v>12</v>
      </c>
      <c r="O9" s="128">
        <f t="shared" si="0"/>
        <v>12</v>
      </c>
      <c r="P9" s="128">
        <f t="shared" si="0"/>
        <v>12</v>
      </c>
      <c r="Q9" s="128">
        <f t="shared" si="0"/>
        <v>13</v>
      </c>
      <c r="R9" s="128">
        <f t="shared" si="0"/>
        <v>13</v>
      </c>
      <c r="S9" s="128">
        <f t="shared" si="0"/>
        <v>13</v>
      </c>
      <c r="T9" s="128">
        <f t="shared" si="0"/>
        <v>13</v>
      </c>
      <c r="U9" s="128">
        <v>0</v>
      </c>
      <c r="V9" s="128">
        <f t="shared" ref="V9:V65" si="1">SUM(E9:U9)</f>
        <v>196</v>
      </c>
      <c r="W9" s="73">
        <v>0</v>
      </c>
      <c r="X9" s="73">
        <v>0</v>
      </c>
      <c r="Y9" s="128">
        <f t="shared" ref="Y9:AW9" si="2">Y15+Y17</f>
        <v>4</v>
      </c>
      <c r="Z9" s="128">
        <f t="shared" si="2"/>
        <v>4</v>
      </c>
      <c r="AA9" s="128">
        <f t="shared" si="2"/>
        <v>4</v>
      </c>
      <c r="AB9" s="128">
        <f t="shared" si="2"/>
        <v>4</v>
      </c>
      <c r="AC9" s="128">
        <f t="shared" si="2"/>
        <v>4</v>
      </c>
      <c r="AD9" s="128">
        <f t="shared" si="2"/>
        <v>4</v>
      </c>
      <c r="AE9" s="128">
        <f t="shared" si="2"/>
        <v>4</v>
      </c>
      <c r="AF9" s="128">
        <f t="shared" si="2"/>
        <v>4</v>
      </c>
      <c r="AG9" s="128">
        <f t="shared" si="2"/>
        <v>4</v>
      </c>
      <c r="AH9" s="128">
        <f t="shared" si="2"/>
        <v>4</v>
      </c>
      <c r="AI9" s="128">
        <f t="shared" si="2"/>
        <v>4</v>
      </c>
      <c r="AJ9" s="128">
        <f t="shared" si="2"/>
        <v>4</v>
      </c>
      <c r="AK9" s="128">
        <f t="shared" si="2"/>
        <v>4</v>
      </c>
      <c r="AL9" s="128">
        <f t="shared" si="2"/>
        <v>4</v>
      </c>
      <c r="AM9" s="128">
        <f t="shared" si="2"/>
        <v>4</v>
      </c>
      <c r="AN9" s="128">
        <f t="shared" si="2"/>
        <v>4</v>
      </c>
      <c r="AO9" s="128">
        <f t="shared" si="2"/>
        <v>4</v>
      </c>
      <c r="AP9" s="128">
        <f t="shared" si="2"/>
        <v>4</v>
      </c>
      <c r="AQ9" s="128">
        <f t="shared" si="2"/>
        <v>4</v>
      </c>
      <c r="AR9" s="128">
        <f t="shared" si="2"/>
        <v>4</v>
      </c>
      <c r="AS9" s="128">
        <f t="shared" si="2"/>
        <v>0</v>
      </c>
      <c r="AT9" s="128">
        <f t="shared" si="2"/>
        <v>0</v>
      </c>
      <c r="AU9" s="128">
        <f t="shared" si="2"/>
        <v>0</v>
      </c>
      <c r="AV9" s="128">
        <f t="shared" si="2"/>
        <v>0</v>
      </c>
      <c r="AW9" s="128">
        <f t="shared" si="2"/>
        <v>0</v>
      </c>
      <c r="AX9" s="128">
        <f t="shared" ref="AX9:AX26" si="3">SUM(Y9:AT9)</f>
        <v>80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128">
        <f t="shared" ref="BG9:BG68" si="4">V9+AX9</f>
        <v>276</v>
      </c>
    </row>
    <row r="10" spans="1:59" x14ac:dyDescent="0.25">
      <c r="A10" s="225"/>
      <c r="B10" s="215"/>
      <c r="C10" s="241"/>
      <c r="D10" s="73" t="s">
        <v>49</v>
      </c>
      <c r="E10" s="73">
        <f>E12+E14+E18+E16+E20</f>
        <v>6</v>
      </c>
      <c r="F10" s="73">
        <f t="shared" ref="F10:T10" si="5">F12+F14+F18+F16+F20</f>
        <v>6</v>
      </c>
      <c r="G10" s="73">
        <f t="shared" si="5"/>
        <v>6</v>
      </c>
      <c r="H10" s="73">
        <f t="shared" si="5"/>
        <v>6</v>
      </c>
      <c r="I10" s="73">
        <f t="shared" si="5"/>
        <v>6</v>
      </c>
      <c r="J10" s="73">
        <f t="shared" si="5"/>
        <v>6</v>
      </c>
      <c r="K10" s="73">
        <f t="shared" si="5"/>
        <v>6</v>
      </c>
      <c r="L10" s="73">
        <f t="shared" si="5"/>
        <v>6</v>
      </c>
      <c r="M10" s="73">
        <f t="shared" si="5"/>
        <v>6</v>
      </c>
      <c r="N10" s="73">
        <f t="shared" si="5"/>
        <v>6</v>
      </c>
      <c r="O10" s="73">
        <f t="shared" si="5"/>
        <v>6</v>
      </c>
      <c r="P10" s="73">
        <f t="shared" si="5"/>
        <v>6</v>
      </c>
      <c r="Q10" s="73">
        <f t="shared" si="5"/>
        <v>6.5</v>
      </c>
      <c r="R10" s="73">
        <f t="shared" si="5"/>
        <v>6.5</v>
      </c>
      <c r="S10" s="73">
        <f t="shared" si="5"/>
        <v>6.5</v>
      </c>
      <c r="T10" s="73">
        <f t="shared" si="5"/>
        <v>6.5</v>
      </c>
      <c r="U10" s="128">
        <v>0</v>
      </c>
      <c r="V10" s="128">
        <f t="shared" si="1"/>
        <v>98</v>
      </c>
      <c r="W10" s="73">
        <v>0</v>
      </c>
      <c r="X10" s="73">
        <v>0</v>
      </c>
      <c r="Y10" s="128">
        <f t="shared" ref="Y10:AW10" si="6">Y18</f>
        <v>2</v>
      </c>
      <c r="Z10" s="128">
        <f t="shared" si="6"/>
        <v>2</v>
      </c>
      <c r="AA10" s="128">
        <f t="shared" si="6"/>
        <v>2</v>
      </c>
      <c r="AB10" s="128">
        <f t="shared" si="6"/>
        <v>2</v>
      </c>
      <c r="AC10" s="128">
        <f t="shared" si="6"/>
        <v>2</v>
      </c>
      <c r="AD10" s="128">
        <f t="shared" si="6"/>
        <v>2</v>
      </c>
      <c r="AE10" s="128">
        <f t="shared" si="6"/>
        <v>2</v>
      </c>
      <c r="AF10" s="128">
        <f t="shared" si="6"/>
        <v>2</v>
      </c>
      <c r="AG10" s="128">
        <f t="shared" si="6"/>
        <v>2</v>
      </c>
      <c r="AH10" s="128">
        <f t="shared" si="6"/>
        <v>2</v>
      </c>
      <c r="AI10" s="128">
        <f t="shared" si="6"/>
        <v>2</v>
      </c>
      <c r="AJ10" s="128">
        <f t="shared" si="6"/>
        <v>2</v>
      </c>
      <c r="AK10" s="128">
        <f t="shared" si="6"/>
        <v>2</v>
      </c>
      <c r="AL10" s="128">
        <f t="shared" si="6"/>
        <v>2</v>
      </c>
      <c r="AM10" s="128">
        <f t="shared" si="6"/>
        <v>2</v>
      </c>
      <c r="AN10" s="128">
        <f t="shared" si="6"/>
        <v>2</v>
      </c>
      <c r="AO10" s="128">
        <f t="shared" si="6"/>
        <v>2</v>
      </c>
      <c r="AP10" s="128">
        <f t="shared" si="6"/>
        <v>2</v>
      </c>
      <c r="AQ10" s="128">
        <f t="shared" si="6"/>
        <v>2</v>
      </c>
      <c r="AR10" s="128">
        <f t="shared" si="6"/>
        <v>2</v>
      </c>
      <c r="AS10" s="128">
        <f t="shared" si="6"/>
        <v>0</v>
      </c>
      <c r="AT10" s="128">
        <f t="shared" si="6"/>
        <v>0</v>
      </c>
      <c r="AU10" s="128">
        <f t="shared" si="6"/>
        <v>0</v>
      </c>
      <c r="AV10" s="128">
        <f t="shared" si="6"/>
        <v>0</v>
      </c>
      <c r="AW10" s="128">
        <f t="shared" si="6"/>
        <v>0</v>
      </c>
      <c r="AX10" s="128">
        <f t="shared" si="3"/>
        <v>40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128">
        <f t="shared" si="4"/>
        <v>138</v>
      </c>
    </row>
    <row r="11" spans="1:59" x14ac:dyDescent="0.25">
      <c r="A11" s="225"/>
      <c r="B11" s="202" t="s">
        <v>119</v>
      </c>
      <c r="C11" s="198" t="s">
        <v>140</v>
      </c>
      <c r="D11" s="132" t="s">
        <v>48</v>
      </c>
      <c r="E11" s="29">
        <v>3</v>
      </c>
      <c r="F11" s="29">
        <v>3</v>
      </c>
      <c r="G11" s="29">
        <v>3</v>
      </c>
      <c r="H11" s="29">
        <v>3</v>
      </c>
      <c r="I11" s="29">
        <v>3</v>
      </c>
      <c r="J11" s="29">
        <v>3</v>
      </c>
      <c r="K11" s="29">
        <v>3</v>
      </c>
      <c r="L11" s="29">
        <v>3</v>
      </c>
      <c r="M11" s="29">
        <v>3</v>
      </c>
      <c r="N11" s="29">
        <v>3</v>
      </c>
      <c r="O11" s="29">
        <v>3</v>
      </c>
      <c r="P11" s="29">
        <v>3</v>
      </c>
      <c r="Q11" s="29">
        <v>3</v>
      </c>
      <c r="R11" s="29">
        <v>3</v>
      </c>
      <c r="S11" s="29">
        <v>3</v>
      </c>
      <c r="T11" s="29">
        <v>3</v>
      </c>
      <c r="U11" s="44">
        <v>0</v>
      </c>
      <c r="V11" s="126">
        <f t="shared" si="1"/>
        <v>48</v>
      </c>
      <c r="W11" s="13">
        <v>0</v>
      </c>
      <c r="X11" s="13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15">
        <v>0</v>
      </c>
      <c r="AT11" s="15">
        <v>0</v>
      </c>
      <c r="AU11" s="15">
        <v>0</v>
      </c>
      <c r="AV11" s="75">
        <v>0</v>
      </c>
      <c r="AW11" s="55">
        <v>0</v>
      </c>
      <c r="AX11" s="133">
        <f t="shared" si="3"/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87">
        <f t="shared" si="4"/>
        <v>48</v>
      </c>
    </row>
    <row r="12" spans="1:59" x14ac:dyDescent="0.25">
      <c r="A12" s="225"/>
      <c r="B12" s="202"/>
      <c r="C12" s="199"/>
      <c r="D12" s="132" t="s">
        <v>49</v>
      </c>
      <c r="E12" s="58">
        <f>E11/2</f>
        <v>1.5</v>
      </c>
      <c r="F12" s="58">
        <f t="shared" ref="F12:T12" si="7">F11/2</f>
        <v>1.5</v>
      </c>
      <c r="G12" s="58">
        <f t="shared" si="7"/>
        <v>1.5</v>
      </c>
      <c r="H12" s="58">
        <f t="shared" si="7"/>
        <v>1.5</v>
      </c>
      <c r="I12" s="58">
        <f t="shared" si="7"/>
        <v>1.5</v>
      </c>
      <c r="J12" s="58">
        <f t="shared" si="7"/>
        <v>1.5</v>
      </c>
      <c r="K12" s="58">
        <f t="shared" si="7"/>
        <v>1.5</v>
      </c>
      <c r="L12" s="58">
        <f t="shared" si="7"/>
        <v>1.5</v>
      </c>
      <c r="M12" s="58">
        <f t="shared" si="7"/>
        <v>1.5</v>
      </c>
      <c r="N12" s="58">
        <f t="shared" si="7"/>
        <v>1.5</v>
      </c>
      <c r="O12" s="58">
        <f t="shared" si="7"/>
        <v>1.5</v>
      </c>
      <c r="P12" s="58">
        <f t="shared" si="7"/>
        <v>1.5</v>
      </c>
      <c r="Q12" s="58">
        <f t="shared" si="7"/>
        <v>1.5</v>
      </c>
      <c r="R12" s="58">
        <f t="shared" si="7"/>
        <v>1.5</v>
      </c>
      <c r="S12" s="58">
        <f t="shared" si="7"/>
        <v>1.5</v>
      </c>
      <c r="T12" s="58">
        <f t="shared" si="7"/>
        <v>1.5</v>
      </c>
      <c r="U12" s="44">
        <v>0</v>
      </c>
      <c r="V12" s="87">
        <f t="shared" si="1"/>
        <v>24</v>
      </c>
      <c r="W12" s="13">
        <v>0</v>
      </c>
      <c r="X12" s="13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15">
        <v>0</v>
      </c>
      <c r="AT12" s="15">
        <v>0</v>
      </c>
      <c r="AU12" s="15">
        <v>0</v>
      </c>
      <c r="AV12" s="75">
        <v>0</v>
      </c>
      <c r="AW12" s="55">
        <v>0</v>
      </c>
      <c r="AX12" s="133">
        <f t="shared" si="3"/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87">
        <f t="shared" si="4"/>
        <v>24</v>
      </c>
    </row>
    <row r="13" spans="1:59" x14ac:dyDescent="0.25">
      <c r="A13" s="225"/>
      <c r="B13" s="202" t="s">
        <v>125</v>
      </c>
      <c r="C13" s="198" t="s">
        <v>54</v>
      </c>
      <c r="D13" s="132" t="s">
        <v>48</v>
      </c>
      <c r="E13" s="29">
        <v>3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3</v>
      </c>
      <c r="Q13" s="29">
        <v>3</v>
      </c>
      <c r="R13" s="29">
        <v>3</v>
      </c>
      <c r="S13" s="29">
        <v>3</v>
      </c>
      <c r="T13" s="29">
        <v>3</v>
      </c>
      <c r="U13" s="44">
        <v>0</v>
      </c>
      <c r="V13" s="126">
        <f t="shared" si="1"/>
        <v>48</v>
      </c>
      <c r="W13" s="13">
        <v>0</v>
      </c>
      <c r="X13" s="13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15">
        <v>0</v>
      </c>
      <c r="AT13" s="15">
        <v>0</v>
      </c>
      <c r="AU13" s="15">
        <v>0</v>
      </c>
      <c r="AV13" s="75">
        <v>0</v>
      </c>
      <c r="AW13" s="55">
        <v>0</v>
      </c>
      <c r="AX13" s="133">
        <f t="shared" si="3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87">
        <f>V13+AX13</f>
        <v>48</v>
      </c>
    </row>
    <row r="14" spans="1:59" x14ac:dyDescent="0.25">
      <c r="A14" s="225"/>
      <c r="B14" s="202"/>
      <c r="C14" s="199"/>
      <c r="D14" s="132" t="s">
        <v>49</v>
      </c>
      <c r="E14" s="58">
        <v>0.5</v>
      </c>
      <c r="F14" s="58">
        <v>0.5</v>
      </c>
      <c r="G14" s="58">
        <v>0.5</v>
      </c>
      <c r="H14" s="58">
        <v>0.5</v>
      </c>
      <c r="I14" s="58">
        <v>0.5</v>
      </c>
      <c r="J14" s="58">
        <v>0.5</v>
      </c>
      <c r="K14" s="58">
        <v>0.5</v>
      </c>
      <c r="L14" s="58">
        <v>0.5</v>
      </c>
      <c r="M14" s="58">
        <v>1</v>
      </c>
      <c r="N14" s="58">
        <v>1</v>
      </c>
      <c r="O14" s="58">
        <v>1</v>
      </c>
      <c r="P14" s="58">
        <v>1</v>
      </c>
      <c r="Q14" s="58">
        <v>1</v>
      </c>
      <c r="R14" s="58">
        <v>1</v>
      </c>
      <c r="S14" s="58">
        <v>1</v>
      </c>
      <c r="T14" s="58">
        <v>1</v>
      </c>
      <c r="U14" s="44">
        <v>0</v>
      </c>
      <c r="V14" s="87">
        <f t="shared" si="1"/>
        <v>12</v>
      </c>
      <c r="W14" s="13">
        <v>0</v>
      </c>
      <c r="X14" s="13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15">
        <v>0</v>
      </c>
      <c r="AT14" s="15">
        <v>0</v>
      </c>
      <c r="AU14" s="15">
        <v>0</v>
      </c>
      <c r="AV14" s="75">
        <v>0</v>
      </c>
      <c r="AW14" s="55">
        <v>0</v>
      </c>
      <c r="AX14" s="133">
        <f t="shared" si="3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87">
        <f t="shared" si="4"/>
        <v>12</v>
      </c>
    </row>
    <row r="15" spans="1:59" x14ac:dyDescent="0.25">
      <c r="A15" s="225"/>
      <c r="B15" s="202" t="s">
        <v>120</v>
      </c>
      <c r="C15" s="198" t="s">
        <v>53</v>
      </c>
      <c r="D15" s="132" t="s">
        <v>48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2</v>
      </c>
      <c r="U15" s="44">
        <v>0</v>
      </c>
      <c r="V15" s="126">
        <f t="shared" si="1"/>
        <v>32</v>
      </c>
      <c r="W15" s="13">
        <v>0</v>
      </c>
      <c r="X15" s="13">
        <v>0</v>
      </c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29">
        <v>2</v>
      </c>
      <c r="AM15" s="29">
        <v>2</v>
      </c>
      <c r="AN15" s="29">
        <v>2</v>
      </c>
      <c r="AO15" s="29">
        <v>2</v>
      </c>
      <c r="AP15" s="29">
        <v>2</v>
      </c>
      <c r="AQ15" s="29">
        <v>2</v>
      </c>
      <c r="AR15" s="29">
        <v>2</v>
      </c>
      <c r="AS15" s="15">
        <v>0</v>
      </c>
      <c r="AT15" s="15">
        <v>0</v>
      </c>
      <c r="AU15" s="15">
        <v>0</v>
      </c>
      <c r="AV15" s="75">
        <v>0</v>
      </c>
      <c r="AW15" s="55">
        <v>0</v>
      </c>
      <c r="AX15" s="137">
        <f t="shared" si="3"/>
        <v>40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87">
        <f t="shared" si="4"/>
        <v>72</v>
      </c>
    </row>
    <row r="16" spans="1:59" x14ac:dyDescent="0.25">
      <c r="A16" s="225"/>
      <c r="B16" s="202"/>
      <c r="C16" s="199"/>
      <c r="D16" s="132" t="s">
        <v>49</v>
      </c>
      <c r="E16" s="58">
        <v>1</v>
      </c>
      <c r="F16" s="58">
        <v>1</v>
      </c>
      <c r="G16" s="58">
        <v>1</v>
      </c>
      <c r="H16" s="58">
        <v>1</v>
      </c>
      <c r="I16" s="58">
        <v>1</v>
      </c>
      <c r="J16" s="58">
        <v>1</v>
      </c>
      <c r="K16" s="58">
        <v>1</v>
      </c>
      <c r="L16" s="58">
        <v>1</v>
      </c>
      <c r="M16" s="58">
        <v>0.5</v>
      </c>
      <c r="N16" s="58">
        <v>0.5</v>
      </c>
      <c r="O16" s="58">
        <v>0.5</v>
      </c>
      <c r="P16" s="58">
        <v>0.5</v>
      </c>
      <c r="Q16" s="58">
        <v>0.5</v>
      </c>
      <c r="R16" s="58">
        <v>0.5</v>
      </c>
      <c r="S16" s="58">
        <v>0.5</v>
      </c>
      <c r="T16" s="58">
        <v>0.5</v>
      </c>
      <c r="U16" s="44">
        <v>0</v>
      </c>
      <c r="V16" s="87">
        <f t="shared" si="1"/>
        <v>12</v>
      </c>
      <c r="W16" s="13">
        <v>0</v>
      </c>
      <c r="X16" s="13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15">
        <v>0</v>
      </c>
      <c r="AT16" s="15">
        <v>0</v>
      </c>
      <c r="AU16" s="15">
        <v>0</v>
      </c>
      <c r="AV16" s="75">
        <v>0</v>
      </c>
      <c r="AW16" s="55">
        <v>0</v>
      </c>
      <c r="AX16" s="133">
        <f t="shared" si="3"/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87">
        <f t="shared" si="4"/>
        <v>12</v>
      </c>
    </row>
    <row r="17" spans="1:59" s="1" customFormat="1" x14ac:dyDescent="0.25">
      <c r="A17" s="225"/>
      <c r="B17" s="202" t="s">
        <v>141</v>
      </c>
      <c r="C17" s="198" t="s">
        <v>61</v>
      </c>
      <c r="D17" s="132" t="s">
        <v>48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44">
        <v>0</v>
      </c>
      <c r="V17" s="126">
        <f>SUM(E17:U17)</f>
        <v>32</v>
      </c>
      <c r="W17" s="13">
        <v>0</v>
      </c>
      <c r="X17" s="13">
        <v>0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15">
        <v>0</v>
      </c>
      <c r="AT17" s="15">
        <v>0</v>
      </c>
      <c r="AU17" s="15">
        <v>0</v>
      </c>
      <c r="AV17" s="75">
        <v>0</v>
      </c>
      <c r="AW17" s="55">
        <v>0</v>
      </c>
      <c r="AX17" s="137">
        <f>SUM(Y17:AT17)</f>
        <v>40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87">
        <f>V17+AX17</f>
        <v>72</v>
      </c>
    </row>
    <row r="18" spans="1:59" s="1" customFormat="1" x14ac:dyDescent="0.25">
      <c r="A18" s="225"/>
      <c r="B18" s="202"/>
      <c r="C18" s="199"/>
      <c r="D18" s="132" t="s">
        <v>49</v>
      </c>
      <c r="E18" s="58">
        <v>2</v>
      </c>
      <c r="F18" s="58">
        <v>2</v>
      </c>
      <c r="G18" s="58">
        <v>2</v>
      </c>
      <c r="H18" s="58">
        <v>2</v>
      </c>
      <c r="I18" s="58">
        <v>2</v>
      </c>
      <c r="J18" s="58">
        <v>2</v>
      </c>
      <c r="K18" s="58">
        <v>2</v>
      </c>
      <c r="L18" s="58">
        <v>2</v>
      </c>
      <c r="M18" s="58">
        <v>2</v>
      </c>
      <c r="N18" s="58">
        <v>2</v>
      </c>
      <c r="O18" s="58">
        <v>2</v>
      </c>
      <c r="P18" s="58">
        <v>2</v>
      </c>
      <c r="Q18" s="58">
        <v>2</v>
      </c>
      <c r="R18" s="58">
        <v>2</v>
      </c>
      <c r="S18" s="58">
        <v>2</v>
      </c>
      <c r="T18" s="58">
        <v>2</v>
      </c>
      <c r="U18" s="44">
        <v>0</v>
      </c>
      <c r="V18" s="87">
        <f>SUM(E18:U18)</f>
        <v>32</v>
      </c>
      <c r="W18" s="13">
        <v>0</v>
      </c>
      <c r="X18" s="13">
        <v>0</v>
      </c>
      <c r="Y18" s="58">
        <v>2</v>
      </c>
      <c r="Z18" s="58">
        <v>2</v>
      </c>
      <c r="AA18" s="58">
        <v>2</v>
      </c>
      <c r="AB18" s="58">
        <v>2</v>
      </c>
      <c r="AC18" s="58">
        <v>2</v>
      </c>
      <c r="AD18" s="58">
        <v>2</v>
      </c>
      <c r="AE18" s="58">
        <v>2</v>
      </c>
      <c r="AF18" s="58">
        <v>2</v>
      </c>
      <c r="AG18" s="58">
        <v>2</v>
      </c>
      <c r="AH18" s="58">
        <v>2</v>
      </c>
      <c r="AI18" s="58">
        <v>2</v>
      </c>
      <c r="AJ18" s="58">
        <v>2</v>
      </c>
      <c r="AK18" s="58">
        <v>2</v>
      </c>
      <c r="AL18" s="58">
        <v>2</v>
      </c>
      <c r="AM18" s="58">
        <v>2</v>
      </c>
      <c r="AN18" s="58">
        <v>2</v>
      </c>
      <c r="AO18" s="58">
        <v>2</v>
      </c>
      <c r="AP18" s="58">
        <v>2</v>
      </c>
      <c r="AQ18" s="58">
        <v>2</v>
      </c>
      <c r="AR18" s="58">
        <v>2</v>
      </c>
      <c r="AS18" s="15">
        <v>0</v>
      </c>
      <c r="AT18" s="15">
        <v>0</v>
      </c>
      <c r="AU18" s="15">
        <v>0</v>
      </c>
      <c r="AV18" s="75">
        <v>0</v>
      </c>
      <c r="AW18" s="55">
        <v>0</v>
      </c>
      <c r="AX18" s="133">
        <f>SUM(Y18:AT18)</f>
        <v>40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87">
        <f>V18+AX18</f>
        <v>72</v>
      </c>
    </row>
    <row r="19" spans="1:59" x14ac:dyDescent="0.25">
      <c r="A19" s="225"/>
      <c r="B19" s="195" t="s">
        <v>84</v>
      </c>
      <c r="C19" s="200" t="s">
        <v>181</v>
      </c>
      <c r="D19" s="132" t="s">
        <v>48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3</v>
      </c>
      <c r="R19" s="29">
        <v>3</v>
      </c>
      <c r="S19" s="29">
        <v>3</v>
      </c>
      <c r="T19" s="29">
        <v>3</v>
      </c>
      <c r="U19" s="44">
        <v>0</v>
      </c>
      <c r="V19" s="126">
        <f>SUM(E19:T19)</f>
        <v>36</v>
      </c>
      <c r="W19" s="13">
        <v>0</v>
      </c>
      <c r="X19" s="13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15">
        <v>0</v>
      </c>
      <c r="AT19" s="15">
        <v>0</v>
      </c>
      <c r="AU19" s="15">
        <v>0</v>
      </c>
      <c r="AV19" s="75">
        <v>0</v>
      </c>
      <c r="AW19" s="55">
        <v>0</v>
      </c>
      <c r="AX19" s="133">
        <f t="shared" ref="AX19:AX20" si="8">SUM(Y19:AT19)</f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87">
        <f>V19+AX19</f>
        <v>36</v>
      </c>
    </row>
    <row r="20" spans="1:59" x14ac:dyDescent="0.25">
      <c r="A20" s="225"/>
      <c r="B20" s="195"/>
      <c r="C20" s="201"/>
      <c r="D20" s="132" t="s">
        <v>49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  <c r="M20" s="127">
        <v>1</v>
      </c>
      <c r="N20" s="127">
        <v>1</v>
      </c>
      <c r="O20" s="127">
        <v>1</v>
      </c>
      <c r="P20" s="127">
        <v>1</v>
      </c>
      <c r="Q20" s="127">
        <v>1.5</v>
      </c>
      <c r="R20" s="127">
        <v>1.5</v>
      </c>
      <c r="S20" s="127">
        <v>1.5</v>
      </c>
      <c r="T20" s="127">
        <v>1.5</v>
      </c>
      <c r="U20" s="44">
        <v>0</v>
      </c>
      <c r="V20" s="126">
        <f>SUM(E20:T20)</f>
        <v>18</v>
      </c>
      <c r="W20" s="13">
        <v>0</v>
      </c>
      <c r="X20" s="13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15">
        <v>0</v>
      </c>
      <c r="AT20" s="15">
        <v>0</v>
      </c>
      <c r="AU20" s="15">
        <v>0</v>
      </c>
      <c r="AV20" s="75">
        <v>0</v>
      </c>
      <c r="AW20" s="55">
        <v>0</v>
      </c>
      <c r="AX20" s="133">
        <f t="shared" si="8"/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87">
        <f>V20+AW20</f>
        <v>18</v>
      </c>
    </row>
    <row r="21" spans="1:59" x14ac:dyDescent="0.25">
      <c r="A21" s="225"/>
      <c r="B21" s="215" t="s">
        <v>63</v>
      </c>
      <c r="C21" s="240" t="s">
        <v>64</v>
      </c>
      <c r="D21" s="73" t="s">
        <v>48</v>
      </c>
      <c r="E21" s="128">
        <f>E23+E25</f>
        <v>0</v>
      </c>
      <c r="F21" s="128">
        <f t="shared" ref="F21:T22" si="9">F23+F25</f>
        <v>0</v>
      </c>
      <c r="G21" s="128">
        <f t="shared" si="9"/>
        <v>0</v>
      </c>
      <c r="H21" s="128">
        <f t="shared" si="9"/>
        <v>0</v>
      </c>
      <c r="I21" s="128">
        <f t="shared" si="9"/>
        <v>0</v>
      </c>
      <c r="J21" s="128">
        <f t="shared" si="9"/>
        <v>0</v>
      </c>
      <c r="K21" s="128">
        <f t="shared" si="9"/>
        <v>0</v>
      </c>
      <c r="L21" s="128">
        <f t="shared" si="9"/>
        <v>0</v>
      </c>
      <c r="M21" s="128">
        <f t="shared" si="9"/>
        <v>0</v>
      </c>
      <c r="N21" s="128">
        <f t="shared" si="9"/>
        <v>0</v>
      </c>
      <c r="O21" s="128">
        <f t="shared" si="9"/>
        <v>0</v>
      </c>
      <c r="P21" s="128">
        <f t="shared" si="9"/>
        <v>0</v>
      </c>
      <c r="Q21" s="128">
        <f t="shared" si="9"/>
        <v>0</v>
      </c>
      <c r="R21" s="128">
        <f t="shared" si="9"/>
        <v>0</v>
      </c>
      <c r="S21" s="128">
        <f t="shared" si="9"/>
        <v>0</v>
      </c>
      <c r="T21" s="128">
        <f t="shared" si="9"/>
        <v>0</v>
      </c>
      <c r="U21" s="128">
        <v>0</v>
      </c>
      <c r="V21" s="128">
        <f t="shared" si="1"/>
        <v>0</v>
      </c>
      <c r="W21" s="73">
        <v>0</v>
      </c>
      <c r="X21" s="73">
        <v>0</v>
      </c>
      <c r="Y21" s="128">
        <f>Y23+Y25</f>
        <v>5</v>
      </c>
      <c r="Z21" s="128">
        <f t="shared" ref="Z21:AV22" si="10">Z23+Z25</f>
        <v>5</v>
      </c>
      <c r="AA21" s="128">
        <f t="shared" si="10"/>
        <v>5</v>
      </c>
      <c r="AB21" s="128">
        <f t="shared" si="10"/>
        <v>5</v>
      </c>
      <c r="AC21" s="128">
        <f t="shared" si="10"/>
        <v>5</v>
      </c>
      <c r="AD21" s="128">
        <f t="shared" si="10"/>
        <v>5</v>
      </c>
      <c r="AE21" s="128">
        <f t="shared" si="10"/>
        <v>5</v>
      </c>
      <c r="AF21" s="128">
        <f t="shared" si="10"/>
        <v>5</v>
      </c>
      <c r="AG21" s="128">
        <f t="shared" si="10"/>
        <v>6</v>
      </c>
      <c r="AH21" s="128">
        <f t="shared" si="10"/>
        <v>6</v>
      </c>
      <c r="AI21" s="128">
        <f t="shared" si="10"/>
        <v>5</v>
      </c>
      <c r="AJ21" s="128">
        <f t="shared" si="10"/>
        <v>5</v>
      </c>
      <c r="AK21" s="128">
        <f t="shared" si="10"/>
        <v>4</v>
      </c>
      <c r="AL21" s="128">
        <f t="shared" si="10"/>
        <v>4</v>
      </c>
      <c r="AM21" s="128">
        <f t="shared" si="10"/>
        <v>4</v>
      </c>
      <c r="AN21" s="128">
        <f t="shared" si="10"/>
        <v>4</v>
      </c>
      <c r="AO21" s="128">
        <f t="shared" si="10"/>
        <v>4</v>
      </c>
      <c r="AP21" s="128">
        <f t="shared" si="10"/>
        <v>3</v>
      </c>
      <c r="AQ21" s="128">
        <f t="shared" si="10"/>
        <v>3</v>
      </c>
      <c r="AR21" s="128">
        <f t="shared" si="10"/>
        <v>4</v>
      </c>
      <c r="AS21" s="128">
        <f t="shared" si="10"/>
        <v>0</v>
      </c>
      <c r="AT21" s="128">
        <f t="shared" si="10"/>
        <v>0</v>
      </c>
      <c r="AU21" s="128">
        <f t="shared" si="10"/>
        <v>0</v>
      </c>
      <c r="AV21" s="128">
        <f t="shared" si="10"/>
        <v>0</v>
      </c>
      <c r="AW21" s="128">
        <v>0</v>
      </c>
      <c r="AX21" s="128">
        <f t="shared" si="3"/>
        <v>92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128">
        <f t="shared" si="4"/>
        <v>92</v>
      </c>
    </row>
    <row r="22" spans="1:59" ht="21" customHeight="1" x14ac:dyDescent="0.25">
      <c r="A22" s="225"/>
      <c r="B22" s="215"/>
      <c r="C22" s="241"/>
      <c r="D22" s="73" t="s">
        <v>49</v>
      </c>
      <c r="E22" s="73">
        <f>E24+E26</f>
        <v>0</v>
      </c>
      <c r="F22" s="73">
        <f t="shared" si="9"/>
        <v>0</v>
      </c>
      <c r="G22" s="73">
        <f t="shared" si="9"/>
        <v>0</v>
      </c>
      <c r="H22" s="73">
        <f t="shared" si="9"/>
        <v>0</v>
      </c>
      <c r="I22" s="73">
        <f t="shared" si="9"/>
        <v>0</v>
      </c>
      <c r="J22" s="73">
        <f t="shared" si="9"/>
        <v>0</v>
      </c>
      <c r="K22" s="73">
        <f t="shared" si="9"/>
        <v>0</v>
      </c>
      <c r="L22" s="73">
        <f t="shared" si="9"/>
        <v>0</v>
      </c>
      <c r="M22" s="73">
        <f t="shared" si="9"/>
        <v>0</v>
      </c>
      <c r="N22" s="73">
        <f t="shared" si="9"/>
        <v>0</v>
      </c>
      <c r="O22" s="73">
        <f t="shared" si="9"/>
        <v>0</v>
      </c>
      <c r="P22" s="73">
        <f t="shared" si="9"/>
        <v>0</v>
      </c>
      <c r="Q22" s="73">
        <f t="shared" si="9"/>
        <v>0</v>
      </c>
      <c r="R22" s="73">
        <f t="shared" si="9"/>
        <v>0</v>
      </c>
      <c r="S22" s="73">
        <f t="shared" si="9"/>
        <v>0</v>
      </c>
      <c r="T22" s="73">
        <f t="shared" si="9"/>
        <v>0</v>
      </c>
      <c r="U22" s="128">
        <v>0</v>
      </c>
      <c r="V22" s="128">
        <f t="shared" si="1"/>
        <v>0</v>
      </c>
      <c r="W22" s="73">
        <v>0</v>
      </c>
      <c r="X22" s="73">
        <v>0</v>
      </c>
      <c r="Y22" s="128">
        <f>Y24+Y26</f>
        <v>2.5</v>
      </c>
      <c r="Z22" s="128">
        <f t="shared" si="10"/>
        <v>2.5</v>
      </c>
      <c r="AA22" s="128">
        <f t="shared" si="10"/>
        <v>2.5</v>
      </c>
      <c r="AB22" s="128">
        <f t="shared" si="10"/>
        <v>2.5</v>
      </c>
      <c r="AC22" s="128">
        <f t="shared" si="10"/>
        <v>2.5</v>
      </c>
      <c r="AD22" s="128">
        <f t="shared" si="10"/>
        <v>2.5</v>
      </c>
      <c r="AE22" s="128">
        <f t="shared" si="10"/>
        <v>2.5</v>
      </c>
      <c r="AF22" s="128">
        <f t="shared" si="10"/>
        <v>2.5</v>
      </c>
      <c r="AG22" s="128">
        <f t="shared" si="10"/>
        <v>3</v>
      </c>
      <c r="AH22" s="128">
        <f t="shared" si="10"/>
        <v>3</v>
      </c>
      <c r="AI22" s="128">
        <f t="shared" si="10"/>
        <v>2.5</v>
      </c>
      <c r="AJ22" s="128">
        <f t="shared" si="10"/>
        <v>2.5</v>
      </c>
      <c r="AK22" s="128">
        <f t="shared" si="10"/>
        <v>2</v>
      </c>
      <c r="AL22" s="128">
        <f t="shared" si="10"/>
        <v>2</v>
      </c>
      <c r="AM22" s="128">
        <f t="shared" si="10"/>
        <v>2</v>
      </c>
      <c r="AN22" s="128">
        <f t="shared" si="10"/>
        <v>2</v>
      </c>
      <c r="AO22" s="128">
        <f t="shared" si="10"/>
        <v>2</v>
      </c>
      <c r="AP22" s="128">
        <f t="shared" si="10"/>
        <v>1.5</v>
      </c>
      <c r="AQ22" s="128">
        <f t="shared" si="10"/>
        <v>1.5</v>
      </c>
      <c r="AR22" s="128">
        <f t="shared" si="10"/>
        <v>2</v>
      </c>
      <c r="AS22" s="128">
        <f t="shared" si="10"/>
        <v>0</v>
      </c>
      <c r="AT22" s="128">
        <f t="shared" si="10"/>
        <v>0</v>
      </c>
      <c r="AU22" s="128">
        <f t="shared" si="10"/>
        <v>0</v>
      </c>
      <c r="AV22" s="128">
        <f t="shared" si="10"/>
        <v>0</v>
      </c>
      <c r="AW22" s="128">
        <v>0</v>
      </c>
      <c r="AX22" s="128">
        <f t="shared" si="3"/>
        <v>46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128">
        <f t="shared" si="4"/>
        <v>46</v>
      </c>
    </row>
    <row r="23" spans="1:59" x14ac:dyDescent="0.25">
      <c r="A23" s="225"/>
      <c r="B23" s="202" t="s">
        <v>65</v>
      </c>
      <c r="C23" s="198" t="s">
        <v>126</v>
      </c>
      <c r="D23" s="132" t="s">
        <v>48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44">
        <v>0</v>
      </c>
      <c r="V23" s="87">
        <f t="shared" si="1"/>
        <v>0</v>
      </c>
      <c r="W23" s="13">
        <v>0</v>
      </c>
      <c r="X23" s="13">
        <v>0</v>
      </c>
      <c r="Y23" s="29">
        <v>3</v>
      </c>
      <c r="Z23" s="29">
        <v>3</v>
      </c>
      <c r="AA23" s="29">
        <v>3</v>
      </c>
      <c r="AB23" s="29">
        <v>3</v>
      </c>
      <c r="AC23" s="29">
        <v>3</v>
      </c>
      <c r="AD23" s="29">
        <v>3</v>
      </c>
      <c r="AE23" s="29">
        <v>3</v>
      </c>
      <c r="AF23" s="29">
        <v>3</v>
      </c>
      <c r="AG23" s="29">
        <v>3</v>
      </c>
      <c r="AH23" s="29">
        <v>3</v>
      </c>
      <c r="AI23" s="29">
        <v>2</v>
      </c>
      <c r="AJ23" s="29">
        <v>2</v>
      </c>
      <c r="AK23" s="29">
        <v>2</v>
      </c>
      <c r="AL23" s="29">
        <v>2</v>
      </c>
      <c r="AM23" s="29">
        <v>2</v>
      </c>
      <c r="AN23" s="29">
        <v>2</v>
      </c>
      <c r="AO23" s="29">
        <v>2</v>
      </c>
      <c r="AP23" s="29">
        <v>2</v>
      </c>
      <c r="AQ23" s="29">
        <v>2</v>
      </c>
      <c r="AR23" s="29">
        <v>2</v>
      </c>
      <c r="AS23" s="15">
        <v>0</v>
      </c>
      <c r="AT23" s="15">
        <v>0</v>
      </c>
      <c r="AU23" s="15">
        <v>0</v>
      </c>
      <c r="AV23" s="75">
        <v>0</v>
      </c>
      <c r="AW23" s="55">
        <v>0</v>
      </c>
      <c r="AX23" s="137">
        <f t="shared" si="3"/>
        <v>50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87">
        <f t="shared" si="4"/>
        <v>50</v>
      </c>
    </row>
    <row r="24" spans="1:59" x14ac:dyDescent="0.25">
      <c r="A24" s="225"/>
      <c r="B24" s="202"/>
      <c r="C24" s="199"/>
      <c r="D24" s="132" t="s">
        <v>49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44">
        <v>0</v>
      </c>
      <c r="V24" s="87">
        <f t="shared" si="1"/>
        <v>0</v>
      </c>
      <c r="W24" s="13">
        <v>0</v>
      </c>
      <c r="X24" s="13">
        <v>0</v>
      </c>
      <c r="Y24" s="58">
        <f>Y23/2</f>
        <v>1.5</v>
      </c>
      <c r="Z24" s="58">
        <f t="shared" ref="Z24:AR24" si="11">Z23/2</f>
        <v>1.5</v>
      </c>
      <c r="AA24" s="58">
        <f t="shared" si="11"/>
        <v>1.5</v>
      </c>
      <c r="AB24" s="58">
        <f t="shared" si="11"/>
        <v>1.5</v>
      </c>
      <c r="AC24" s="58">
        <f t="shared" si="11"/>
        <v>1.5</v>
      </c>
      <c r="AD24" s="58">
        <f t="shared" si="11"/>
        <v>1.5</v>
      </c>
      <c r="AE24" s="58">
        <f t="shared" si="11"/>
        <v>1.5</v>
      </c>
      <c r="AF24" s="58">
        <f t="shared" si="11"/>
        <v>1.5</v>
      </c>
      <c r="AG24" s="58">
        <f t="shared" si="11"/>
        <v>1.5</v>
      </c>
      <c r="AH24" s="58">
        <f t="shared" si="11"/>
        <v>1.5</v>
      </c>
      <c r="AI24" s="58">
        <f t="shared" si="11"/>
        <v>1</v>
      </c>
      <c r="AJ24" s="58">
        <f t="shared" si="11"/>
        <v>1</v>
      </c>
      <c r="AK24" s="58">
        <f t="shared" si="11"/>
        <v>1</v>
      </c>
      <c r="AL24" s="58">
        <f t="shared" si="11"/>
        <v>1</v>
      </c>
      <c r="AM24" s="58">
        <f t="shared" si="11"/>
        <v>1</v>
      </c>
      <c r="AN24" s="58">
        <f t="shared" si="11"/>
        <v>1</v>
      </c>
      <c r="AO24" s="58">
        <f t="shared" si="11"/>
        <v>1</v>
      </c>
      <c r="AP24" s="58">
        <f t="shared" si="11"/>
        <v>1</v>
      </c>
      <c r="AQ24" s="58">
        <f t="shared" si="11"/>
        <v>1</v>
      </c>
      <c r="AR24" s="58">
        <f t="shared" si="11"/>
        <v>1</v>
      </c>
      <c r="AS24" s="15">
        <v>0</v>
      </c>
      <c r="AT24" s="15">
        <v>0</v>
      </c>
      <c r="AU24" s="15">
        <v>0</v>
      </c>
      <c r="AV24" s="75">
        <v>0</v>
      </c>
      <c r="AW24" s="55">
        <v>0</v>
      </c>
      <c r="AX24" s="133">
        <f t="shared" si="3"/>
        <v>25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87">
        <f t="shared" si="4"/>
        <v>25</v>
      </c>
    </row>
    <row r="25" spans="1:59" x14ac:dyDescent="0.25">
      <c r="A25" s="225"/>
      <c r="B25" s="202" t="s">
        <v>66</v>
      </c>
      <c r="C25" s="198" t="s">
        <v>142</v>
      </c>
      <c r="D25" s="132" t="s">
        <v>48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44">
        <v>0</v>
      </c>
      <c r="V25" s="87">
        <f t="shared" si="1"/>
        <v>0</v>
      </c>
      <c r="W25" s="13">
        <v>0</v>
      </c>
      <c r="X25" s="13">
        <v>0</v>
      </c>
      <c r="Y25" s="29">
        <v>2</v>
      </c>
      <c r="Z25" s="29">
        <v>2</v>
      </c>
      <c r="AA25" s="29">
        <v>2</v>
      </c>
      <c r="AB25" s="29">
        <v>2</v>
      </c>
      <c r="AC25" s="29">
        <v>2</v>
      </c>
      <c r="AD25" s="29">
        <v>2</v>
      </c>
      <c r="AE25" s="29">
        <v>2</v>
      </c>
      <c r="AF25" s="29">
        <v>2</v>
      </c>
      <c r="AG25" s="29">
        <v>3</v>
      </c>
      <c r="AH25" s="29">
        <v>3</v>
      </c>
      <c r="AI25" s="29">
        <v>3</v>
      </c>
      <c r="AJ25" s="29">
        <v>3</v>
      </c>
      <c r="AK25" s="29">
        <v>2</v>
      </c>
      <c r="AL25" s="29">
        <v>2</v>
      </c>
      <c r="AM25" s="29">
        <v>2</v>
      </c>
      <c r="AN25" s="29">
        <v>2</v>
      </c>
      <c r="AO25" s="29">
        <v>2</v>
      </c>
      <c r="AP25" s="29">
        <v>1</v>
      </c>
      <c r="AQ25" s="29">
        <v>1</v>
      </c>
      <c r="AR25" s="29">
        <v>2</v>
      </c>
      <c r="AS25" s="15">
        <v>0</v>
      </c>
      <c r="AT25" s="15">
        <v>0</v>
      </c>
      <c r="AU25" s="15">
        <v>0</v>
      </c>
      <c r="AV25" s="75">
        <v>0</v>
      </c>
      <c r="AW25" s="55">
        <v>0</v>
      </c>
      <c r="AX25" s="133">
        <f t="shared" si="3"/>
        <v>42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87">
        <f t="shared" si="4"/>
        <v>42</v>
      </c>
    </row>
    <row r="26" spans="1:59" ht="23.25" customHeight="1" x14ac:dyDescent="0.25">
      <c r="A26" s="225"/>
      <c r="B26" s="202"/>
      <c r="C26" s="199"/>
      <c r="D26" s="132" t="s">
        <v>49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44">
        <v>0</v>
      </c>
      <c r="V26" s="87">
        <f t="shared" si="1"/>
        <v>0</v>
      </c>
      <c r="W26" s="13">
        <v>0</v>
      </c>
      <c r="X26" s="13">
        <v>0</v>
      </c>
      <c r="Y26" s="58">
        <f>Y25/2</f>
        <v>1</v>
      </c>
      <c r="Z26" s="58">
        <f t="shared" ref="Z26:AR26" si="12">Z25/2</f>
        <v>1</v>
      </c>
      <c r="AA26" s="58">
        <f t="shared" si="12"/>
        <v>1</v>
      </c>
      <c r="AB26" s="58">
        <f t="shared" si="12"/>
        <v>1</v>
      </c>
      <c r="AC26" s="58">
        <f t="shared" si="12"/>
        <v>1</v>
      </c>
      <c r="AD26" s="58">
        <f t="shared" si="12"/>
        <v>1</v>
      </c>
      <c r="AE26" s="58">
        <f t="shared" si="12"/>
        <v>1</v>
      </c>
      <c r="AF26" s="58">
        <f t="shared" si="12"/>
        <v>1</v>
      </c>
      <c r="AG26" s="58">
        <f t="shared" si="12"/>
        <v>1.5</v>
      </c>
      <c r="AH26" s="58">
        <f t="shared" si="12"/>
        <v>1.5</v>
      </c>
      <c r="AI26" s="58">
        <f t="shared" si="12"/>
        <v>1.5</v>
      </c>
      <c r="AJ26" s="58">
        <f t="shared" si="12"/>
        <v>1.5</v>
      </c>
      <c r="AK26" s="58">
        <f t="shared" si="12"/>
        <v>1</v>
      </c>
      <c r="AL26" s="58">
        <f t="shared" si="12"/>
        <v>1</v>
      </c>
      <c r="AM26" s="58">
        <f t="shared" si="12"/>
        <v>1</v>
      </c>
      <c r="AN26" s="58">
        <f t="shared" si="12"/>
        <v>1</v>
      </c>
      <c r="AO26" s="58">
        <f t="shared" si="12"/>
        <v>1</v>
      </c>
      <c r="AP26" s="58">
        <f>AP25/2</f>
        <v>0.5</v>
      </c>
      <c r="AQ26" s="58">
        <f t="shared" si="12"/>
        <v>0.5</v>
      </c>
      <c r="AR26" s="58">
        <f t="shared" si="12"/>
        <v>1</v>
      </c>
      <c r="AS26" s="15">
        <v>0</v>
      </c>
      <c r="AT26" s="15">
        <v>0</v>
      </c>
      <c r="AU26" s="15">
        <v>0</v>
      </c>
      <c r="AV26" s="75">
        <v>0</v>
      </c>
      <c r="AW26" s="55">
        <v>0</v>
      </c>
      <c r="AX26" s="133">
        <f t="shared" si="3"/>
        <v>21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87">
        <f t="shared" si="4"/>
        <v>21</v>
      </c>
    </row>
    <row r="27" spans="1:59" x14ac:dyDescent="0.25">
      <c r="A27" s="225"/>
      <c r="B27" s="215" t="s">
        <v>67</v>
      </c>
      <c r="C27" s="216" t="s">
        <v>68</v>
      </c>
      <c r="D27" s="73" t="s">
        <v>48</v>
      </c>
      <c r="E27" s="128">
        <f>+E29+E43</f>
        <v>24</v>
      </c>
      <c r="F27" s="128">
        <f t="shared" ref="F27:T27" si="13">+F29+F43</f>
        <v>24</v>
      </c>
      <c r="G27" s="128">
        <f t="shared" si="13"/>
        <v>24</v>
      </c>
      <c r="H27" s="128">
        <f t="shared" si="13"/>
        <v>24</v>
      </c>
      <c r="I27" s="128">
        <f t="shared" si="13"/>
        <v>24</v>
      </c>
      <c r="J27" s="128">
        <f t="shared" si="13"/>
        <v>24</v>
      </c>
      <c r="K27" s="128">
        <f t="shared" si="13"/>
        <v>24</v>
      </c>
      <c r="L27" s="128">
        <f t="shared" si="13"/>
        <v>24</v>
      </c>
      <c r="M27" s="128">
        <f t="shared" si="13"/>
        <v>24</v>
      </c>
      <c r="N27" s="128">
        <f t="shared" si="13"/>
        <v>24</v>
      </c>
      <c r="O27" s="128">
        <f t="shared" si="13"/>
        <v>24</v>
      </c>
      <c r="P27" s="128">
        <f t="shared" si="13"/>
        <v>24</v>
      </c>
      <c r="Q27" s="128">
        <f t="shared" si="13"/>
        <v>23</v>
      </c>
      <c r="R27" s="128">
        <f t="shared" si="13"/>
        <v>23</v>
      </c>
      <c r="S27" s="128">
        <f t="shared" si="13"/>
        <v>23</v>
      </c>
      <c r="T27" s="128">
        <f t="shared" si="13"/>
        <v>23</v>
      </c>
      <c r="U27" s="73">
        <v>0</v>
      </c>
      <c r="V27" s="128">
        <f t="shared" si="1"/>
        <v>380</v>
      </c>
      <c r="W27" s="73">
        <v>0</v>
      </c>
      <c r="X27" s="73">
        <v>0</v>
      </c>
      <c r="Y27" s="128">
        <f>Y29+Y43</f>
        <v>27</v>
      </c>
      <c r="Z27" s="128">
        <f t="shared" ref="Z27:AW27" si="14">Z29+Z43</f>
        <v>27</v>
      </c>
      <c r="AA27" s="128">
        <f t="shared" si="14"/>
        <v>27</v>
      </c>
      <c r="AB27" s="128">
        <f t="shared" si="14"/>
        <v>27</v>
      </c>
      <c r="AC27" s="128">
        <f t="shared" si="14"/>
        <v>27</v>
      </c>
      <c r="AD27" s="128">
        <f t="shared" si="14"/>
        <v>27</v>
      </c>
      <c r="AE27" s="128">
        <f t="shared" si="14"/>
        <v>27</v>
      </c>
      <c r="AF27" s="128">
        <f t="shared" si="14"/>
        <v>27</v>
      </c>
      <c r="AG27" s="128">
        <f t="shared" si="14"/>
        <v>26</v>
      </c>
      <c r="AH27" s="128">
        <f t="shared" si="14"/>
        <v>26</v>
      </c>
      <c r="AI27" s="128">
        <f t="shared" si="14"/>
        <v>27</v>
      </c>
      <c r="AJ27" s="128">
        <f t="shared" si="14"/>
        <v>27</v>
      </c>
      <c r="AK27" s="128">
        <f t="shared" si="14"/>
        <v>28</v>
      </c>
      <c r="AL27" s="128">
        <f t="shared" si="14"/>
        <v>28</v>
      </c>
      <c r="AM27" s="128">
        <f t="shared" si="14"/>
        <v>28</v>
      </c>
      <c r="AN27" s="128">
        <f t="shared" si="14"/>
        <v>28</v>
      </c>
      <c r="AO27" s="128">
        <f t="shared" si="14"/>
        <v>28</v>
      </c>
      <c r="AP27" s="128">
        <f t="shared" si="14"/>
        <v>29</v>
      </c>
      <c r="AQ27" s="128">
        <f t="shared" si="14"/>
        <v>29</v>
      </c>
      <c r="AR27" s="128">
        <f t="shared" si="14"/>
        <v>28</v>
      </c>
      <c r="AS27" s="128">
        <f t="shared" si="14"/>
        <v>36</v>
      </c>
      <c r="AT27" s="128">
        <f t="shared" si="14"/>
        <v>36</v>
      </c>
      <c r="AU27" s="128">
        <f t="shared" si="14"/>
        <v>36</v>
      </c>
      <c r="AV27" s="128">
        <f t="shared" si="14"/>
        <v>36</v>
      </c>
      <c r="AW27" s="128">
        <f t="shared" si="14"/>
        <v>0</v>
      </c>
      <c r="AX27" s="128">
        <f t="shared" ref="AX27:AX44" si="15">SUM(Y27:AW27)</f>
        <v>692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128">
        <f t="shared" si="4"/>
        <v>1072</v>
      </c>
    </row>
    <row r="28" spans="1:59" x14ac:dyDescent="0.25">
      <c r="A28" s="225"/>
      <c r="B28" s="215"/>
      <c r="C28" s="217"/>
      <c r="D28" s="73" t="s">
        <v>49</v>
      </c>
      <c r="E28" s="73">
        <f t="shared" ref="E28:T28" si="16">E30+E44</f>
        <v>12</v>
      </c>
      <c r="F28" s="73">
        <f t="shared" si="16"/>
        <v>12</v>
      </c>
      <c r="G28" s="73">
        <f t="shared" si="16"/>
        <v>12</v>
      </c>
      <c r="H28" s="73">
        <f t="shared" si="16"/>
        <v>12</v>
      </c>
      <c r="I28" s="73">
        <f t="shared" si="16"/>
        <v>12</v>
      </c>
      <c r="J28" s="73">
        <f t="shared" si="16"/>
        <v>12</v>
      </c>
      <c r="K28" s="73">
        <f t="shared" si="16"/>
        <v>12</v>
      </c>
      <c r="L28" s="73">
        <f t="shared" si="16"/>
        <v>12</v>
      </c>
      <c r="M28" s="73">
        <f t="shared" si="16"/>
        <v>12</v>
      </c>
      <c r="N28" s="73">
        <f t="shared" si="16"/>
        <v>12</v>
      </c>
      <c r="O28" s="73">
        <f t="shared" si="16"/>
        <v>12</v>
      </c>
      <c r="P28" s="73">
        <f t="shared" si="16"/>
        <v>12</v>
      </c>
      <c r="Q28" s="73">
        <f t="shared" si="16"/>
        <v>11.5</v>
      </c>
      <c r="R28" s="73">
        <f t="shared" si="16"/>
        <v>11.5</v>
      </c>
      <c r="S28" s="73">
        <f t="shared" si="16"/>
        <v>11.5</v>
      </c>
      <c r="T28" s="73">
        <f t="shared" si="16"/>
        <v>11.5</v>
      </c>
      <c r="U28" s="73">
        <v>0</v>
      </c>
      <c r="V28" s="128">
        <f t="shared" si="1"/>
        <v>190</v>
      </c>
      <c r="W28" s="73">
        <v>0</v>
      </c>
      <c r="X28" s="73">
        <v>0</v>
      </c>
      <c r="Y28" s="128">
        <f t="shared" ref="Y28:AW28" si="17">Y30+Y44</f>
        <v>13.5</v>
      </c>
      <c r="Z28" s="128">
        <f t="shared" si="17"/>
        <v>13.5</v>
      </c>
      <c r="AA28" s="128">
        <f t="shared" si="17"/>
        <v>13.5</v>
      </c>
      <c r="AB28" s="128">
        <f t="shared" si="17"/>
        <v>13.5</v>
      </c>
      <c r="AC28" s="128">
        <f t="shared" si="17"/>
        <v>13.5</v>
      </c>
      <c r="AD28" s="128">
        <f t="shared" si="17"/>
        <v>13.5</v>
      </c>
      <c r="AE28" s="128">
        <f t="shared" si="17"/>
        <v>13.5</v>
      </c>
      <c r="AF28" s="128">
        <f t="shared" si="17"/>
        <v>13.5</v>
      </c>
      <c r="AG28" s="128">
        <f t="shared" si="17"/>
        <v>13</v>
      </c>
      <c r="AH28" s="128">
        <f t="shared" si="17"/>
        <v>13</v>
      </c>
      <c r="AI28" s="128">
        <f t="shared" si="17"/>
        <v>13.5</v>
      </c>
      <c r="AJ28" s="128">
        <f t="shared" si="17"/>
        <v>13.5</v>
      </c>
      <c r="AK28" s="128">
        <f t="shared" si="17"/>
        <v>14</v>
      </c>
      <c r="AL28" s="128">
        <f t="shared" si="17"/>
        <v>14</v>
      </c>
      <c r="AM28" s="128">
        <f t="shared" si="17"/>
        <v>14</v>
      </c>
      <c r="AN28" s="128">
        <f t="shared" si="17"/>
        <v>14</v>
      </c>
      <c r="AO28" s="128">
        <f t="shared" si="17"/>
        <v>14</v>
      </c>
      <c r="AP28" s="128">
        <f t="shared" si="17"/>
        <v>14.5</v>
      </c>
      <c r="AQ28" s="128">
        <f t="shared" si="17"/>
        <v>14.5</v>
      </c>
      <c r="AR28" s="128">
        <f t="shared" si="17"/>
        <v>14</v>
      </c>
      <c r="AS28" s="128">
        <f t="shared" si="17"/>
        <v>0</v>
      </c>
      <c r="AT28" s="128">
        <f t="shared" si="17"/>
        <v>0</v>
      </c>
      <c r="AU28" s="128">
        <f t="shared" si="17"/>
        <v>0</v>
      </c>
      <c r="AV28" s="128">
        <f t="shared" si="17"/>
        <v>0</v>
      </c>
      <c r="AW28" s="128">
        <f t="shared" si="17"/>
        <v>0</v>
      </c>
      <c r="AX28" s="128">
        <f t="shared" si="15"/>
        <v>274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  <c r="BG28" s="128">
        <f t="shared" si="4"/>
        <v>464</v>
      </c>
    </row>
    <row r="29" spans="1:59" x14ac:dyDescent="0.25">
      <c r="A29" s="225"/>
      <c r="B29" s="218" t="s">
        <v>69</v>
      </c>
      <c r="C29" s="219" t="s">
        <v>70</v>
      </c>
      <c r="D29" s="134" t="s">
        <v>48</v>
      </c>
      <c r="E29" s="131">
        <f>E31+E33+E37+E35+E39+E41</f>
        <v>13</v>
      </c>
      <c r="F29" s="131">
        <f t="shared" ref="F29:T29" si="18">F31+F33+F37+F35+F39+F41</f>
        <v>13</v>
      </c>
      <c r="G29" s="131">
        <f t="shared" si="18"/>
        <v>13</v>
      </c>
      <c r="H29" s="131">
        <f t="shared" si="18"/>
        <v>13</v>
      </c>
      <c r="I29" s="131">
        <f t="shared" si="18"/>
        <v>13</v>
      </c>
      <c r="J29" s="131">
        <f t="shared" si="18"/>
        <v>13</v>
      </c>
      <c r="K29" s="131">
        <f t="shared" si="18"/>
        <v>13</v>
      </c>
      <c r="L29" s="131">
        <f t="shared" si="18"/>
        <v>13</v>
      </c>
      <c r="M29" s="131">
        <f t="shared" si="18"/>
        <v>13</v>
      </c>
      <c r="N29" s="131">
        <f t="shared" si="18"/>
        <v>13</v>
      </c>
      <c r="O29" s="131">
        <f t="shared" si="18"/>
        <v>13</v>
      </c>
      <c r="P29" s="131">
        <f t="shared" si="18"/>
        <v>13</v>
      </c>
      <c r="Q29" s="131">
        <f t="shared" si="18"/>
        <v>13</v>
      </c>
      <c r="R29" s="131">
        <f t="shared" si="18"/>
        <v>13</v>
      </c>
      <c r="S29" s="131">
        <f t="shared" si="18"/>
        <v>13</v>
      </c>
      <c r="T29" s="131">
        <f t="shared" si="18"/>
        <v>13</v>
      </c>
      <c r="U29" s="134">
        <v>0</v>
      </c>
      <c r="V29" s="87">
        <f t="shared" si="1"/>
        <v>208</v>
      </c>
      <c r="W29" s="134">
        <v>0</v>
      </c>
      <c r="X29" s="134">
        <v>0</v>
      </c>
      <c r="Y29" s="131">
        <f>Y31+Y33+Y37+Y41</f>
        <v>9</v>
      </c>
      <c r="Z29" s="131">
        <f t="shared" ref="Z29:AR29" si="19">Z31+Z33+Z37+Z41</f>
        <v>9</v>
      </c>
      <c r="AA29" s="131">
        <f t="shared" si="19"/>
        <v>9</v>
      </c>
      <c r="AB29" s="131">
        <f t="shared" si="19"/>
        <v>9</v>
      </c>
      <c r="AC29" s="131">
        <f t="shared" si="19"/>
        <v>9</v>
      </c>
      <c r="AD29" s="131">
        <f t="shared" si="19"/>
        <v>9</v>
      </c>
      <c r="AE29" s="131">
        <f t="shared" si="19"/>
        <v>9</v>
      </c>
      <c r="AF29" s="131">
        <f t="shared" si="19"/>
        <v>9</v>
      </c>
      <c r="AG29" s="131">
        <f t="shared" si="19"/>
        <v>8</v>
      </c>
      <c r="AH29" s="131">
        <f t="shared" si="19"/>
        <v>8</v>
      </c>
      <c r="AI29" s="131">
        <f t="shared" si="19"/>
        <v>9</v>
      </c>
      <c r="AJ29" s="131">
        <f t="shared" si="19"/>
        <v>9</v>
      </c>
      <c r="AK29" s="131">
        <f t="shared" si="19"/>
        <v>10</v>
      </c>
      <c r="AL29" s="131">
        <f t="shared" si="19"/>
        <v>10</v>
      </c>
      <c r="AM29" s="131">
        <f t="shared" si="19"/>
        <v>10</v>
      </c>
      <c r="AN29" s="131">
        <f t="shared" si="19"/>
        <v>10</v>
      </c>
      <c r="AO29" s="131">
        <f t="shared" si="19"/>
        <v>10</v>
      </c>
      <c r="AP29" s="131">
        <f t="shared" si="19"/>
        <v>11</v>
      </c>
      <c r="AQ29" s="131">
        <f t="shared" si="19"/>
        <v>11</v>
      </c>
      <c r="AR29" s="131">
        <f t="shared" si="19"/>
        <v>10</v>
      </c>
      <c r="AS29" s="131">
        <f>AS31+AS33+AS37</f>
        <v>0</v>
      </c>
      <c r="AT29" s="131">
        <f>AT31+AT33+AT37</f>
        <v>0</v>
      </c>
      <c r="AU29" s="131">
        <f>AU31+AU33+AU37</f>
        <v>0</v>
      </c>
      <c r="AV29" s="131">
        <f>AV31+AV33+AV37</f>
        <v>0</v>
      </c>
      <c r="AW29" s="131">
        <f>AW31+AW33+AW37</f>
        <v>0</v>
      </c>
      <c r="AX29" s="133">
        <f t="shared" si="15"/>
        <v>188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87">
        <f t="shared" si="4"/>
        <v>396</v>
      </c>
    </row>
    <row r="30" spans="1:59" x14ac:dyDescent="0.25">
      <c r="A30" s="225"/>
      <c r="B30" s="218"/>
      <c r="C30" s="220"/>
      <c r="D30" s="134" t="s">
        <v>49</v>
      </c>
      <c r="E30" s="134">
        <f>E32+E34+E36+E38+E40+E42</f>
        <v>6.5</v>
      </c>
      <c r="F30" s="134">
        <f t="shared" ref="F30:T30" si="20">F32+F34+F36+F38+F40+F42</f>
        <v>6.5</v>
      </c>
      <c r="G30" s="134">
        <f t="shared" si="20"/>
        <v>6.5</v>
      </c>
      <c r="H30" s="134">
        <f t="shared" si="20"/>
        <v>6.5</v>
      </c>
      <c r="I30" s="134">
        <f t="shared" si="20"/>
        <v>6.5</v>
      </c>
      <c r="J30" s="134">
        <f t="shared" si="20"/>
        <v>6.5</v>
      </c>
      <c r="K30" s="134">
        <f t="shared" si="20"/>
        <v>6.5</v>
      </c>
      <c r="L30" s="134">
        <f t="shared" si="20"/>
        <v>6.5</v>
      </c>
      <c r="M30" s="134">
        <f t="shared" si="20"/>
        <v>6.5</v>
      </c>
      <c r="N30" s="134">
        <f t="shared" si="20"/>
        <v>6.5</v>
      </c>
      <c r="O30" s="134">
        <f t="shared" si="20"/>
        <v>6.5</v>
      </c>
      <c r="P30" s="134">
        <f t="shared" si="20"/>
        <v>6.5</v>
      </c>
      <c r="Q30" s="134">
        <f t="shared" si="20"/>
        <v>6.5</v>
      </c>
      <c r="R30" s="134">
        <f t="shared" si="20"/>
        <v>6.5</v>
      </c>
      <c r="S30" s="134">
        <f t="shared" si="20"/>
        <v>6.5</v>
      </c>
      <c r="T30" s="134">
        <f t="shared" si="20"/>
        <v>6.5</v>
      </c>
      <c r="U30" s="134">
        <v>0</v>
      </c>
      <c r="V30" s="87">
        <f t="shared" si="1"/>
        <v>104</v>
      </c>
      <c r="W30" s="134">
        <v>0</v>
      </c>
      <c r="X30" s="134">
        <v>0</v>
      </c>
      <c r="Y30" s="131">
        <f>Y32+Y34+Y38+Y42</f>
        <v>4.5</v>
      </c>
      <c r="Z30" s="131">
        <f t="shared" ref="Z30:AR30" si="21">Z32+Z34+Z38+Z42</f>
        <v>4.5</v>
      </c>
      <c r="AA30" s="131">
        <f t="shared" si="21"/>
        <v>4.5</v>
      </c>
      <c r="AB30" s="131">
        <f t="shared" si="21"/>
        <v>4.5</v>
      </c>
      <c r="AC30" s="131">
        <f t="shared" si="21"/>
        <v>4.5</v>
      </c>
      <c r="AD30" s="131">
        <f t="shared" si="21"/>
        <v>4.5</v>
      </c>
      <c r="AE30" s="131">
        <f t="shared" si="21"/>
        <v>4.5</v>
      </c>
      <c r="AF30" s="131">
        <f t="shared" si="21"/>
        <v>4.5</v>
      </c>
      <c r="AG30" s="131">
        <f t="shared" si="21"/>
        <v>4</v>
      </c>
      <c r="AH30" s="131">
        <f t="shared" si="21"/>
        <v>4</v>
      </c>
      <c r="AI30" s="131">
        <f t="shared" si="21"/>
        <v>4.5</v>
      </c>
      <c r="AJ30" s="131">
        <f t="shared" si="21"/>
        <v>4.5</v>
      </c>
      <c r="AK30" s="131">
        <f t="shared" si="21"/>
        <v>5</v>
      </c>
      <c r="AL30" s="131">
        <f t="shared" si="21"/>
        <v>5</v>
      </c>
      <c r="AM30" s="131">
        <f t="shared" si="21"/>
        <v>5</v>
      </c>
      <c r="AN30" s="131">
        <f t="shared" si="21"/>
        <v>5</v>
      </c>
      <c r="AO30" s="131">
        <f t="shared" si="21"/>
        <v>5</v>
      </c>
      <c r="AP30" s="131">
        <f t="shared" si="21"/>
        <v>5.5</v>
      </c>
      <c r="AQ30" s="131">
        <f t="shared" si="21"/>
        <v>5.5</v>
      </c>
      <c r="AR30" s="131">
        <f t="shared" si="21"/>
        <v>5</v>
      </c>
      <c r="AS30" s="131">
        <f>AS32+AS34+AS38</f>
        <v>0</v>
      </c>
      <c r="AT30" s="131">
        <f>AT32+AT34+AT38</f>
        <v>0</v>
      </c>
      <c r="AU30" s="131">
        <f>AU32+AU34+AU38</f>
        <v>0</v>
      </c>
      <c r="AV30" s="131">
        <f>AV32+AV34+AV38</f>
        <v>0</v>
      </c>
      <c r="AW30" s="131">
        <v>0</v>
      </c>
      <c r="AX30" s="133">
        <f t="shared" si="15"/>
        <v>94</v>
      </c>
      <c r="AY30" s="134">
        <v>0</v>
      </c>
      <c r="AZ30" s="134">
        <v>0</v>
      </c>
      <c r="BA30" s="134">
        <v>0</v>
      </c>
      <c r="BB30" s="134">
        <v>0</v>
      </c>
      <c r="BC30" s="134">
        <v>0</v>
      </c>
      <c r="BD30" s="134">
        <v>0</v>
      </c>
      <c r="BE30" s="134">
        <v>0</v>
      </c>
      <c r="BF30" s="134">
        <v>0</v>
      </c>
      <c r="BG30" s="87">
        <f t="shared" si="4"/>
        <v>198</v>
      </c>
    </row>
    <row r="31" spans="1:59" x14ac:dyDescent="0.25">
      <c r="A31" s="225"/>
      <c r="B31" s="207" t="s">
        <v>71</v>
      </c>
      <c r="C31" s="209" t="s">
        <v>135</v>
      </c>
      <c r="D31" s="132" t="s">
        <v>48</v>
      </c>
      <c r="E31" s="29">
        <v>3</v>
      </c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9">
        <v>3</v>
      </c>
      <c r="M31" s="29">
        <v>3</v>
      </c>
      <c r="N31" s="29">
        <v>3</v>
      </c>
      <c r="O31" s="29">
        <v>3</v>
      </c>
      <c r="P31" s="29">
        <v>3</v>
      </c>
      <c r="Q31" s="29">
        <v>3</v>
      </c>
      <c r="R31" s="29">
        <v>3</v>
      </c>
      <c r="S31" s="29">
        <v>3</v>
      </c>
      <c r="T31" s="29">
        <v>3</v>
      </c>
      <c r="U31" s="44">
        <v>0</v>
      </c>
      <c r="V31" s="126">
        <f t="shared" ref="V31:V32" si="22">SUM(E31:U31)</f>
        <v>48</v>
      </c>
      <c r="W31" s="13">
        <v>0</v>
      </c>
      <c r="X31" s="13">
        <v>0</v>
      </c>
      <c r="Y31" s="29">
        <v>3</v>
      </c>
      <c r="Z31" s="29">
        <v>3</v>
      </c>
      <c r="AA31" s="29">
        <v>3</v>
      </c>
      <c r="AB31" s="29">
        <v>3</v>
      </c>
      <c r="AC31" s="29">
        <v>3</v>
      </c>
      <c r="AD31" s="29">
        <v>3</v>
      </c>
      <c r="AE31" s="29">
        <v>3</v>
      </c>
      <c r="AF31" s="29">
        <v>3</v>
      </c>
      <c r="AG31" s="29">
        <v>3</v>
      </c>
      <c r="AH31" s="29">
        <v>3</v>
      </c>
      <c r="AI31" s="29">
        <v>4</v>
      </c>
      <c r="AJ31" s="29">
        <v>4</v>
      </c>
      <c r="AK31" s="29">
        <v>4</v>
      </c>
      <c r="AL31" s="29">
        <v>4</v>
      </c>
      <c r="AM31" s="29">
        <v>4</v>
      </c>
      <c r="AN31" s="29">
        <v>4</v>
      </c>
      <c r="AO31" s="29">
        <v>4</v>
      </c>
      <c r="AP31" s="29">
        <v>4</v>
      </c>
      <c r="AQ31" s="29">
        <v>4</v>
      </c>
      <c r="AR31" s="29">
        <v>4</v>
      </c>
      <c r="AS31" s="15">
        <v>0</v>
      </c>
      <c r="AT31" s="15">
        <v>0</v>
      </c>
      <c r="AU31" s="15">
        <v>0</v>
      </c>
      <c r="AV31" s="75">
        <v>0</v>
      </c>
      <c r="AW31" s="55">
        <v>0</v>
      </c>
      <c r="AX31" s="137">
        <f t="shared" si="15"/>
        <v>70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87">
        <f t="shared" si="4"/>
        <v>118</v>
      </c>
    </row>
    <row r="32" spans="1:59" x14ac:dyDescent="0.25">
      <c r="A32" s="225"/>
      <c r="B32" s="208"/>
      <c r="C32" s="210"/>
      <c r="D32" s="132" t="s">
        <v>49</v>
      </c>
      <c r="E32" s="58">
        <f>E31/2</f>
        <v>1.5</v>
      </c>
      <c r="F32" s="58">
        <f t="shared" ref="F32:T32" si="23">F31/2</f>
        <v>1.5</v>
      </c>
      <c r="G32" s="58">
        <f t="shared" si="23"/>
        <v>1.5</v>
      </c>
      <c r="H32" s="58">
        <f t="shared" si="23"/>
        <v>1.5</v>
      </c>
      <c r="I32" s="58">
        <f t="shared" si="23"/>
        <v>1.5</v>
      </c>
      <c r="J32" s="58">
        <f t="shared" si="23"/>
        <v>1.5</v>
      </c>
      <c r="K32" s="58">
        <f t="shared" si="23"/>
        <v>1.5</v>
      </c>
      <c r="L32" s="58">
        <f t="shared" si="23"/>
        <v>1.5</v>
      </c>
      <c r="M32" s="58">
        <f t="shared" si="23"/>
        <v>1.5</v>
      </c>
      <c r="N32" s="58">
        <f t="shared" si="23"/>
        <v>1.5</v>
      </c>
      <c r="O32" s="58">
        <f t="shared" si="23"/>
        <v>1.5</v>
      </c>
      <c r="P32" s="58">
        <f t="shared" si="23"/>
        <v>1.5</v>
      </c>
      <c r="Q32" s="58">
        <f t="shared" si="23"/>
        <v>1.5</v>
      </c>
      <c r="R32" s="58">
        <f t="shared" si="23"/>
        <v>1.5</v>
      </c>
      <c r="S32" s="58">
        <f t="shared" si="23"/>
        <v>1.5</v>
      </c>
      <c r="T32" s="58">
        <f t="shared" si="23"/>
        <v>1.5</v>
      </c>
      <c r="U32" s="44">
        <v>0</v>
      </c>
      <c r="V32" s="87">
        <f t="shared" si="22"/>
        <v>24</v>
      </c>
      <c r="W32" s="13">
        <v>0</v>
      </c>
      <c r="X32" s="13">
        <v>0</v>
      </c>
      <c r="Y32" s="58">
        <f>Y31/2</f>
        <v>1.5</v>
      </c>
      <c r="Z32" s="58">
        <f t="shared" ref="Z32:AR32" si="24">Z31/2</f>
        <v>1.5</v>
      </c>
      <c r="AA32" s="58">
        <f t="shared" si="24"/>
        <v>1.5</v>
      </c>
      <c r="AB32" s="58">
        <f t="shared" si="24"/>
        <v>1.5</v>
      </c>
      <c r="AC32" s="58">
        <f t="shared" si="24"/>
        <v>1.5</v>
      </c>
      <c r="AD32" s="58">
        <f t="shared" si="24"/>
        <v>1.5</v>
      </c>
      <c r="AE32" s="58">
        <f t="shared" si="24"/>
        <v>1.5</v>
      </c>
      <c r="AF32" s="58">
        <f t="shared" si="24"/>
        <v>1.5</v>
      </c>
      <c r="AG32" s="58">
        <f t="shared" si="24"/>
        <v>1.5</v>
      </c>
      <c r="AH32" s="58">
        <f t="shared" si="24"/>
        <v>1.5</v>
      </c>
      <c r="AI32" s="58">
        <f t="shared" si="24"/>
        <v>2</v>
      </c>
      <c r="AJ32" s="58">
        <f t="shared" si="24"/>
        <v>2</v>
      </c>
      <c r="AK32" s="58">
        <f t="shared" si="24"/>
        <v>2</v>
      </c>
      <c r="AL32" s="58">
        <f t="shared" si="24"/>
        <v>2</v>
      </c>
      <c r="AM32" s="58">
        <f t="shared" si="24"/>
        <v>2</v>
      </c>
      <c r="AN32" s="58">
        <f t="shared" si="24"/>
        <v>2</v>
      </c>
      <c r="AO32" s="58">
        <f t="shared" si="24"/>
        <v>2</v>
      </c>
      <c r="AP32" s="58">
        <f t="shared" si="24"/>
        <v>2</v>
      </c>
      <c r="AQ32" s="58">
        <f t="shared" si="24"/>
        <v>2</v>
      </c>
      <c r="AR32" s="58">
        <f t="shared" si="24"/>
        <v>2</v>
      </c>
      <c r="AS32" s="15">
        <v>0</v>
      </c>
      <c r="AT32" s="15">
        <v>0</v>
      </c>
      <c r="AU32" s="15">
        <v>0</v>
      </c>
      <c r="AV32" s="75">
        <v>0</v>
      </c>
      <c r="AW32" s="55">
        <v>0</v>
      </c>
      <c r="AX32" s="133">
        <f t="shared" si="15"/>
        <v>35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87">
        <f t="shared" si="4"/>
        <v>59</v>
      </c>
    </row>
    <row r="33" spans="1:59" x14ac:dyDescent="0.25">
      <c r="A33" s="225"/>
      <c r="B33" s="207" t="s">
        <v>85</v>
      </c>
      <c r="C33" s="209" t="s">
        <v>136</v>
      </c>
      <c r="D33" s="132" t="s">
        <v>48</v>
      </c>
      <c r="E33" s="29">
        <v>2</v>
      </c>
      <c r="F33" s="29">
        <v>2</v>
      </c>
      <c r="G33" s="29">
        <v>2</v>
      </c>
      <c r="H33" s="29">
        <v>2</v>
      </c>
      <c r="I33" s="29">
        <v>2</v>
      </c>
      <c r="J33" s="29">
        <v>2</v>
      </c>
      <c r="K33" s="29">
        <v>2</v>
      </c>
      <c r="L33" s="29">
        <v>2</v>
      </c>
      <c r="M33" s="29">
        <v>2</v>
      </c>
      <c r="N33" s="29">
        <v>2</v>
      </c>
      <c r="O33" s="29">
        <v>2</v>
      </c>
      <c r="P33" s="29">
        <v>2</v>
      </c>
      <c r="Q33" s="29">
        <v>2</v>
      </c>
      <c r="R33" s="29">
        <v>2</v>
      </c>
      <c r="S33" s="29">
        <v>2</v>
      </c>
      <c r="T33" s="29">
        <v>2</v>
      </c>
      <c r="U33" s="44">
        <v>0</v>
      </c>
      <c r="V33" s="126">
        <f t="shared" si="1"/>
        <v>32</v>
      </c>
      <c r="W33" s="13">
        <v>0</v>
      </c>
      <c r="X33" s="13">
        <v>0</v>
      </c>
      <c r="Y33" s="29">
        <v>3</v>
      </c>
      <c r="Z33" s="29">
        <v>3</v>
      </c>
      <c r="AA33" s="29">
        <v>3</v>
      </c>
      <c r="AB33" s="29">
        <v>3</v>
      </c>
      <c r="AC33" s="29">
        <v>3</v>
      </c>
      <c r="AD33" s="29">
        <v>3</v>
      </c>
      <c r="AE33" s="29">
        <v>3</v>
      </c>
      <c r="AF33" s="29">
        <v>3</v>
      </c>
      <c r="AG33" s="29">
        <v>3</v>
      </c>
      <c r="AH33" s="29">
        <v>3</v>
      </c>
      <c r="AI33" s="29">
        <v>3</v>
      </c>
      <c r="AJ33" s="29">
        <v>3</v>
      </c>
      <c r="AK33" s="29">
        <v>3</v>
      </c>
      <c r="AL33" s="29">
        <v>3</v>
      </c>
      <c r="AM33" s="29">
        <v>3</v>
      </c>
      <c r="AN33" s="29">
        <v>3</v>
      </c>
      <c r="AO33" s="29">
        <v>3</v>
      </c>
      <c r="AP33" s="29">
        <v>3</v>
      </c>
      <c r="AQ33" s="29">
        <v>3</v>
      </c>
      <c r="AR33" s="29">
        <v>2</v>
      </c>
      <c r="AS33" s="15">
        <v>0</v>
      </c>
      <c r="AT33" s="15">
        <v>0</v>
      </c>
      <c r="AU33" s="15">
        <v>0</v>
      </c>
      <c r="AV33" s="75">
        <v>0</v>
      </c>
      <c r="AW33" s="55">
        <v>0</v>
      </c>
      <c r="AX33" s="137">
        <f t="shared" si="15"/>
        <v>59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87">
        <f t="shared" si="4"/>
        <v>91</v>
      </c>
    </row>
    <row r="34" spans="1:59" x14ac:dyDescent="0.25">
      <c r="A34" s="225"/>
      <c r="B34" s="208"/>
      <c r="C34" s="210"/>
      <c r="D34" s="132" t="s">
        <v>49</v>
      </c>
      <c r="E34" s="58">
        <v>1</v>
      </c>
      <c r="F34" s="58">
        <v>1</v>
      </c>
      <c r="G34" s="58">
        <v>1</v>
      </c>
      <c r="H34" s="58">
        <v>1</v>
      </c>
      <c r="I34" s="58">
        <v>1</v>
      </c>
      <c r="J34" s="58">
        <v>1</v>
      </c>
      <c r="K34" s="58">
        <v>1</v>
      </c>
      <c r="L34" s="58">
        <v>1</v>
      </c>
      <c r="M34" s="58">
        <v>1</v>
      </c>
      <c r="N34" s="58">
        <v>1</v>
      </c>
      <c r="O34" s="58">
        <v>1</v>
      </c>
      <c r="P34" s="58">
        <v>1</v>
      </c>
      <c r="Q34" s="58">
        <v>1</v>
      </c>
      <c r="R34" s="58">
        <v>1</v>
      </c>
      <c r="S34" s="58">
        <v>1</v>
      </c>
      <c r="T34" s="58">
        <v>1</v>
      </c>
      <c r="U34" s="44">
        <v>0</v>
      </c>
      <c r="V34" s="87">
        <f t="shared" si="1"/>
        <v>16</v>
      </c>
      <c r="W34" s="13">
        <v>0</v>
      </c>
      <c r="X34" s="13">
        <v>0</v>
      </c>
      <c r="Y34" s="58">
        <f>Y33/2</f>
        <v>1.5</v>
      </c>
      <c r="Z34" s="58">
        <f t="shared" ref="Z34:AQ34" si="25">Z33/2</f>
        <v>1.5</v>
      </c>
      <c r="AA34" s="58">
        <f t="shared" si="25"/>
        <v>1.5</v>
      </c>
      <c r="AB34" s="58">
        <f t="shared" si="25"/>
        <v>1.5</v>
      </c>
      <c r="AC34" s="58">
        <f t="shared" si="25"/>
        <v>1.5</v>
      </c>
      <c r="AD34" s="58">
        <f t="shared" si="25"/>
        <v>1.5</v>
      </c>
      <c r="AE34" s="58">
        <f t="shared" si="25"/>
        <v>1.5</v>
      </c>
      <c r="AF34" s="58">
        <f t="shared" si="25"/>
        <v>1.5</v>
      </c>
      <c r="AG34" s="58">
        <f t="shared" si="25"/>
        <v>1.5</v>
      </c>
      <c r="AH34" s="58">
        <f t="shared" si="25"/>
        <v>1.5</v>
      </c>
      <c r="AI34" s="58">
        <f t="shared" si="25"/>
        <v>1.5</v>
      </c>
      <c r="AJ34" s="58">
        <f t="shared" si="25"/>
        <v>1.5</v>
      </c>
      <c r="AK34" s="58">
        <f t="shared" si="25"/>
        <v>1.5</v>
      </c>
      <c r="AL34" s="58">
        <f t="shared" si="25"/>
        <v>1.5</v>
      </c>
      <c r="AM34" s="58">
        <f t="shared" si="25"/>
        <v>1.5</v>
      </c>
      <c r="AN34" s="58">
        <f t="shared" si="25"/>
        <v>1.5</v>
      </c>
      <c r="AO34" s="58">
        <f t="shared" si="25"/>
        <v>1.5</v>
      </c>
      <c r="AP34" s="58">
        <f>2</f>
        <v>2</v>
      </c>
      <c r="AQ34" s="58">
        <f t="shared" si="25"/>
        <v>1.5</v>
      </c>
      <c r="AR34" s="58">
        <v>1</v>
      </c>
      <c r="AS34" s="15">
        <v>0</v>
      </c>
      <c r="AT34" s="15">
        <v>0</v>
      </c>
      <c r="AU34" s="15">
        <v>0</v>
      </c>
      <c r="AV34" s="75">
        <v>0</v>
      </c>
      <c r="AW34" s="55">
        <v>0</v>
      </c>
      <c r="AX34" s="133">
        <f t="shared" si="15"/>
        <v>30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87">
        <f t="shared" si="4"/>
        <v>46</v>
      </c>
    </row>
    <row r="35" spans="1:59" s="1" customFormat="1" x14ac:dyDescent="0.25">
      <c r="A35" s="225"/>
      <c r="B35" s="207" t="s">
        <v>182</v>
      </c>
      <c r="C35" s="209" t="s">
        <v>183</v>
      </c>
      <c r="D35" s="132" t="s">
        <v>48</v>
      </c>
      <c r="E35" s="29">
        <v>3</v>
      </c>
      <c r="F35" s="29">
        <v>3</v>
      </c>
      <c r="G35" s="29">
        <v>3</v>
      </c>
      <c r="H35" s="29">
        <v>3</v>
      </c>
      <c r="I35" s="29">
        <v>3</v>
      </c>
      <c r="J35" s="29">
        <v>3</v>
      </c>
      <c r="K35" s="29">
        <v>3</v>
      </c>
      <c r="L35" s="29">
        <v>3</v>
      </c>
      <c r="M35" s="29">
        <v>3</v>
      </c>
      <c r="N35" s="29">
        <v>3</v>
      </c>
      <c r="O35" s="29">
        <v>3</v>
      </c>
      <c r="P35" s="29">
        <v>3</v>
      </c>
      <c r="Q35" s="29">
        <v>2</v>
      </c>
      <c r="R35" s="29">
        <v>2</v>
      </c>
      <c r="S35" s="29">
        <v>2</v>
      </c>
      <c r="T35" s="29">
        <v>2</v>
      </c>
      <c r="U35" s="44">
        <v>0</v>
      </c>
      <c r="V35" s="87">
        <f t="shared" si="1"/>
        <v>44</v>
      </c>
      <c r="W35" s="13">
        <v>0</v>
      </c>
      <c r="X35" s="13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15">
        <v>0</v>
      </c>
      <c r="AT35" s="15">
        <v>0</v>
      </c>
      <c r="AU35" s="15">
        <v>0</v>
      </c>
      <c r="AV35" s="75">
        <v>0</v>
      </c>
      <c r="AW35" s="55">
        <v>0</v>
      </c>
      <c r="AX35" s="137">
        <f t="shared" ref="AX35:AX36" si="26">SUM(Y35:AW35)</f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87">
        <f t="shared" si="4"/>
        <v>44</v>
      </c>
    </row>
    <row r="36" spans="1:59" s="1" customFormat="1" x14ac:dyDescent="0.25">
      <c r="A36" s="225"/>
      <c r="B36" s="208"/>
      <c r="C36" s="210"/>
      <c r="D36" s="132" t="s">
        <v>49</v>
      </c>
      <c r="E36" s="58">
        <f>E35/2</f>
        <v>1.5</v>
      </c>
      <c r="F36" s="58">
        <f t="shared" ref="F36:T36" si="27">F35/2</f>
        <v>1.5</v>
      </c>
      <c r="G36" s="58">
        <f t="shared" si="27"/>
        <v>1.5</v>
      </c>
      <c r="H36" s="58">
        <f t="shared" si="27"/>
        <v>1.5</v>
      </c>
      <c r="I36" s="58">
        <f t="shared" si="27"/>
        <v>1.5</v>
      </c>
      <c r="J36" s="58">
        <f t="shared" si="27"/>
        <v>1.5</v>
      </c>
      <c r="K36" s="58">
        <f t="shared" si="27"/>
        <v>1.5</v>
      </c>
      <c r="L36" s="58">
        <f t="shared" si="27"/>
        <v>1.5</v>
      </c>
      <c r="M36" s="58">
        <f t="shared" si="27"/>
        <v>1.5</v>
      </c>
      <c r="N36" s="58">
        <f t="shared" si="27"/>
        <v>1.5</v>
      </c>
      <c r="O36" s="58">
        <f t="shared" si="27"/>
        <v>1.5</v>
      </c>
      <c r="P36" s="58">
        <f t="shared" si="27"/>
        <v>1.5</v>
      </c>
      <c r="Q36" s="58">
        <f t="shared" si="27"/>
        <v>1</v>
      </c>
      <c r="R36" s="58">
        <f t="shared" si="27"/>
        <v>1</v>
      </c>
      <c r="S36" s="58">
        <f t="shared" si="27"/>
        <v>1</v>
      </c>
      <c r="T36" s="58">
        <f t="shared" si="27"/>
        <v>1</v>
      </c>
      <c r="U36" s="44">
        <v>0</v>
      </c>
      <c r="V36" s="87">
        <f t="shared" si="1"/>
        <v>22</v>
      </c>
      <c r="W36" s="13">
        <v>0</v>
      </c>
      <c r="X36" s="13">
        <v>0</v>
      </c>
      <c r="Y36" s="58">
        <f>Y35/2</f>
        <v>0</v>
      </c>
      <c r="Z36" s="58">
        <f t="shared" ref="Z36:AR36" si="28">Z35/2</f>
        <v>0</v>
      </c>
      <c r="AA36" s="58">
        <f t="shared" si="28"/>
        <v>0</v>
      </c>
      <c r="AB36" s="58">
        <f t="shared" si="28"/>
        <v>0</v>
      </c>
      <c r="AC36" s="58">
        <f t="shared" si="28"/>
        <v>0</v>
      </c>
      <c r="AD36" s="58">
        <f t="shared" si="28"/>
        <v>0</v>
      </c>
      <c r="AE36" s="58">
        <f t="shared" si="28"/>
        <v>0</v>
      </c>
      <c r="AF36" s="58">
        <f t="shared" si="28"/>
        <v>0</v>
      </c>
      <c r="AG36" s="58">
        <f t="shared" si="28"/>
        <v>0</v>
      </c>
      <c r="AH36" s="58">
        <f t="shared" si="28"/>
        <v>0</v>
      </c>
      <c r="AI36" s="58">
        <f t="shared" si="28"/>
        <v>0</v>
      </c>
      <c r="AJ36" s="58">
        <f t="shared" si="28"/>
        <v>0</v>
      </c>
      <c r="AK36" s="58">
        <f t="shared" si="28"/>
        <v>0</v>
      </c>
      <c r="AL36" s="58">
        <f t="shared" si="28"/>
        <v>0</v>
      </c>
      <c r="AM36" s="58">
        <f t="shared" si="28"/>
        <v>0</v>
      </c>
      <c r="AN36" s="58">
        <f t="shared" si="28"/>
        <v>0</v>
      </c>
      <c r="AO36" s="58">
        <f t="shared" si="28"/>
        <v>0</v>
      </c>
      <c r="AP36" s="58">
        <f t="shared" si="28"/>
        <v>0</v>
      </c>
      <c r="AQ36" s="58">
        <f t="shared" si="28"/>
        <v>0</v>
      </c>
      <c r="AR36" s="58">
        <f t="shared" si="28"/>
        <v>0</v>
      </c>
      <c r="AS36" s="15">
        <v>0</v>
      </c>
      <c r="AT36" s="15">
        <v>0</v>
      </c>
      <c r="AU36" s="15">
        <v>0</v>
      </c>
      <c r="AV36" s="75">
        <v>0</v>
      </c>
      <c r="AW36" s="55">
        <v>0</v>
      </c>
      <c r="AX36" s="133">
        <f t="shared" si="26"/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87">
        <f t="shared" si="4"/>
        <v>22</v>
      </c>
    </row>
    <row r="37" spans="1:59" s="1" customFormat="1" x14ac:dyDescent="0.25">
      <c r="A37" s="225"/>
      <c r="B37" s="207" t="s">
        <v>74</v>
      </c>
      <c r="C37" s="209" t="s">
        <v>87</v>
      </c>
      <c r="D37" s="132" t="s">
        <v>48</v>
      </c>
      <c r="E37" s="29">
        <v>2</v>
      </c>
      <c r="F37" s="29">
        <v>2</v>
      </c>
      <c r="G37" s="29">
        <v>2</v>
      </c>
      <c r="H37" s="29">
        <v>2</v>
      </c>
      <c r="I37" s="29">
        <v>2</v>
      </c>
      <c r="J37" s="29">
        <v>2</v>
      </c>
      <c r="K37" s="29">
        <v>2</v>
      </c>
      <c r="L37" s="29">
        <v>2</v>
      </c>
      <c r="M37" s="29">
        <v>2</v>
      </c>
      <c r="N37" s="29">
        <v>2</v>
      </c>
      <c r="O37" s="29">
        <v>2</v>
      </c>
      <c r="P37" s="29">
        <v>2</v>
      </c>
      <c r="Q37" s="29">
        <v>2</v>
      </c>
      <c r="R37" s="29">
        <v>2</v>
      </c>
      <c r="S37" s="29">
        <v>2</v>
      </c>
      <c r="T37" s="29">
        <v>2</v>
      </c>
      <c r="U37" s="44">
        <v>0</v>
      </c>
      <c r="V37" s="126">
        <f>SUM(E37:U37)</f>
        <v>32</v>
      </c>
      <c r="W37" s="13">
        <v>0</v>
      </c>
      <c r="X37" s="13">
        <v>0</v>
      </c>
      <c r="Y37" s="29">
        <v>2</v>
      </c>
      <c r="Z37" s="29">
        <v>2</v>
      </c>
      <c r="AA37" s="29">
        <v>2</v>
      </c>
      <c r="AB37" s="29">
        <v>2</v>
      </c>
      <c r="AC37" s="29">
        <v>2</v>
      </c>
      <c r="AD37" s="29">
        <v>2</v>
      </c>
      <c r="AE37" s="29">
        <v>2</v>
      </c>
      <c r="AF37" s="29">
        <v>2</v>
      </c>
      <c r="AG37" s="29">
        <v>1</v>
      </c>
      <c r="AH37" s="29">
        <v>1</v>
      </c>
      <c r="AI37" s="29">
        <v>1</v>
      </c>
      <c r="AJ37" s="29">
        <v>1</v>
      </c>
      <c r="AK37" s="29">
        <v>2</v>
      </c>
      <c r="AL37" s="29">
        <v>2</v>
      </c>
      <c r="AM37" s="29">
        <v>2</v>
      </c>
      <c r="AN37" s="29">
        <v>2</v>
      </c>
      <c r="AO37" s="29">
        <v>2</v>
      </c>
      <c r="AP37" s="29">
        <v>2</v>
      </c>
      <c r="AQ37" s="29">
        <v>2</v>
      </c>
      <c r="AR37" s="29">
        <v>2</v>
      </c>
      <c r="AS37" s="15">
        <v>0</v>
      </c>
      <c r="AT37" s="15">
        <v>0</v>
      </c>
      <c r="AU37" s="15">
        <v>0</v>
      </c>
      <c r="AV37" s="75">
        <v>0</v>
      </c>
      <c r="AW37" s="55">
        <v>0</v>
      </c>
      <c r="AX37" s="137">
        <f>SUM(Y37:AW37)</f>
        <v>36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87">
        <f t="shared" si="4"/>
        <v>68</v>
      </c>
    </row>
    <row r="38" spans="1:59" s="1" customFormat="1" x14ac:dyDescent="0.25">
      <c r="A38" s="225"/>
      <c r="B38" s="208"/>
      <c r="C38" s="210"/>
      <c r="D38" s="132" t="s">
        <v>49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44">
        <v>0</v>
      </c>
      <c r="V38" s="87">
        <f>SUM(E38:U38)</f>
        <v>16</v>
      </c>
      <c r="W38" s="13">
        <v>0</v>
      </c>
      <c r="X38" s="13">
        <v>0</v>
      </c>
      <c r="Y38" s="58">
        <f>Y37/2</f>
        <v>1</v>
      </c>
      <c r="Z38" s="58">
        <f t="shared" ref="Z38:AR38" si="29">Z37/2</f>
        <v>1</v>
      </c>
      <c r="AA38" s="58">
        <f t="shared" si="29"/>
        <v>1</v>
      </c>
      <c r="AB38" s="58">
        <f t="shared" si="29"/>
        <v>1</v>
      </c>
      <c r="AC38" s="58">
        <f t="shared" si="29"/>
        <v>1</v>
      </c>
      <c r="AD38" s="58">
        <f t="shared" si="29"/>
        <v>1</v>
      </c>
      <c r="AE38" s="58">
        <f t="shared" si="29"/>
        <v>1</v>
      </c>
      <c r="AF38" s="58">
        <f t="shared" si="29"/>
        <v>1</v>
      </c>
      <c r="AG38" s="58">
        <f t="shared" si="29"/>
        <v>0.5</v>
      </c>
      <c r="AH38" s="58">
        <f t="shared" si="29"/>
        <v>0.5</v>
      </c>
      <c r="AI38" s="58">
        <f t="shared" si="29"/>
        <v>0.5</v>
      </c>
      <c r="AJ38" s="58">
        <f t="shared" si="29"/>
        <v>0.5</v>
      </c>
      <c r="AK38" s="58">
        <f t="shared" si="29"/>
        <v>1</v>
      </c>
      <c r="AL38" s="58">
        <f t="shared" si="29"/>
        <v>1</v>
      </c>
      <c r="AM38" s="58">
        <f t="shared" si="29"/>
        <v>1</v>
      </c>
      <c r="AN38" s="58">
        <f t="shared" si="29"/>
        <v>1</v>
      </c>
      <c r="AO38" s="58">
        <f t="shared" si="29"/>
        <v>1</v>
      </c>
      <c r="AP38" s="58">
        <f t="shared" si="29"/>
        <v>1</v>
      </c>
      <c r="AQ38" s="58">
        <f t="shared" si="29"/>
        <v>1</v>
      </c>
      <c r="AR38" s="58">
        <f t="shared" si="29"/>
        <v>1</v>
      </c>
      <c r="AS38" s="15">
        <v>0</v>
      </c>
      <c r="AT38" s="15">
        <v>0</v>
      </c>
      <c r="AU38" s="15">
        <v>0</v>
      </c>
      <c r="AV38" s="75">
        <v>0</v>
      </c>
      <c r="AW38" s="55">
        <v>0</v>
      </c>
      <c r="AX38" s="133">
        <f>SUM(Y38:AW38)</f>
        <v>18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87">
        <f t="shared" si="4"/>
        <v>34</v>
      </c>
    </row>
    <row r="39" spans="1:59" s="1" customFormat="1" x14ac:dyDescent="0.25">
      <c r="A39" s="225"/>
      <c r="B39" s="211" t="s">
        <v>184</v>
      </c>
      <c r="C39" s="213" t="s">
        <v>137</v>
      </c>
      <c r="D39" s="132" t="s">
        <v>48</v>
      </c>
      <c r="E39" s="29">
        <v>2</v>
      </c>
      <c r="F39" s="29">
        <v>2</v>
      </c>
      <c r="G39" s="29">
        <v>2</v>
      </c>
      <c r="H39" s="29">
        <v>2</v>
      </c>
      <c r="I39" s="29">
        <v>2</v>
      </c>
      <c r="J39" s="29">
        <v>2</v>
      </c>
      <c r="K39" s="29">
        <v>2</v>
      </c>
      <c r="L39" s="29">
        <v>2</v>
      </c>
      <c r="M39" s="29">
        <v>2</v>
      </c>
      <c r="N39" s="29">
        <v>2</v>
      </c>
      <c r="O39" s="29">
        <v>2</v>
      </c>
      <c r="P39" s="29">
        <v>2</v>
      </c>
      <c r="Q39" s="29">
        <v>3</v>
      </c>
      <c r="R39" s="29">
        <v>3</v>
      </c>
      <c r="S39" s="29">
        <v>3</v>
      </c>
      <c r="T39" s="29">
        <v>3</v>
      </c>
      <c r="U39" s="44">
        <v>0</v>
      </c>
      <c r="V39" s="87">
        <f t="shared" ref="V39:V42" si="30">SUM(E39:U39)</f>
        <v>36</v>
      </c>
      <c r="W39" s="13">
        <v>0</v>
      </c>
      <c r="X39" s="13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15">
        <v>0</v>
      </c>
      <c r="AT39" s="15">
        <v>0</v>
      </c>
      <c r="AU39" s="15">
        <v>0</v>
      </c>
      <c r="AV39" s="75">
        <v>0</v>
      </c>
      <c r="AW39" s="55">
        <v>0</v>
      </c>
      <c r="AX39" s="137">
        <f t="shared" ref="AX39:AX40" si="31">SUM(Y39:AW39)</f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87">
        <f t="shared" si="4"/>
        <v>36</v>
      </c>
    </row>
    <row r="40" spans="1:59" s="1" customFormat="1" x14ac:dyDescent="0.25">
      <c r="A40" s="225"/>
      <c r="B40" s="212"/>
      <c r="C40" s="214"/>
      <c r="D40" s="132" t="s">
        <v>49</v>
      </c>
      <c r="E40" s="58">
        <f>E39/2</f>
        <v>1</v>
      </c>
      <c r="F40" s="58">
        <f t="shared" ref="F40:T40" si="32">F39/2</f>
        <v>1</v>
      </c>
      <c r="G40" s="58">
        <f t="shared" si="32"/>
        <v>1</v>
      </c>
      <c r="H40" s="58">
        <f t="shared" si="32"/>
        <v>1</v>
      </c>
      <c r="I40" s="58">
        <f t="shared" si="32"/>
        <v>1</v>
      </c>
      <c r="J40" s="58">
        <f t="shared" si="32"/>
        <v>1</v>
      </c>
      <c r="K40" s="58">
        <f t="shared" si="32"/>
        <v>1</v>
      </c>
      <c r="L40" s="58">
        <f t="shared" si="32"/>
        <v>1</v>
      </c>
      <c r="M40" s="58">
        <f t="shared" si="32"/>
        <v>1</v>
      </c>
      <c r="N40" s="58">
        <f t="shared" si="32"/>
        <v>1</v>
      </c>
      <c r="O40" s="58">
        <f t="shared" si="32"/>
        <v>1</v>
      </c>
      <c r="P40" s="58">
        <f t="shared" si="32"/>
        <v>1</v>
      </c>
      <c r="Q40" s="58">
        <f t="shared" si="32"/>
        <v>1.5</v>
      </c>
      <c r="R40" s="58">
        <f t="shared" si="32"/>
        <v>1.5</v>
      </c>
      <c r="S40" s="58">
        <f t="shared" si="32"/>
        <v>1.5</v>
      </c>
      <c r="T40" s="58">
        <f t="shared" si="32"/>
        <v>1.5</v>
      </c>
      <c r="U40" s="44">
        <v>0</v>
      </c>
      <c r="V40" s="87">
        <f t="shared" si="30"/>
        <v>18</v>
      </c>
      <c r="W40" s="13">
        <v>0</v>
      </c>
      <c r="X40" s="13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15">
        <v>0</v>
      </c>
      <c r="AT40" s="15">
        <v>0</v>
      </c>
      <c r="AU40" s="15">
        <v>0</v>
      </c>
      <c r="AV40" s="75">
        <v>0</v>
      </c>
      <c r="AW40" s="55">
        <v>0</v>
      </c>
      <c r="AX40" s="133">
        <f t="shared" si="31"/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87">
        <f t="shared" si="4"/>
        <v>18</v>
      </c>
    </row>
    <row r="41" spans="1:59" x14ac:dyDescent="0.25">
      <c r="A41" s="225"/>
      <c r="B41" s="211" t="s">
        <v>179</v>
      </c>
      <c r="C41" s="213" t="s">
        <v>180</v>
      </c>
      <c r="D41" s="132" t="s">
        <v>48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136">
        <v>0</v>
      </c>
      <c r="V41" s="87">
        <f>SUM(E41:U41)</f>
        <v>16</v>
      </c>
      <c r="W41" s="13">
        <v>0</v>
      </c>
      <c r="X41" s="13">
        <v>0</v>
      </c>
      <c r="Y41" s="58">
        <v>1</v>
      </c>
      <c r="Z41" s="58">
        <v>1</v>
      </c>
      <c r="AA41" s="58">
        <v>1</v>
      </c>
      <c r="AB41" s="58">
        <v>1</v>
      </c>
      <c r="AC41" s="58">
        <v>1</v>
      </c>
      <c r="AD41" s="58">
        <v>1</v>
      </c>
      <c r="AE41" s="58">
        <v>1</v>
      </c>
      <c r="AF41" s="58">
        <v>1</v>
      </c>
      <c r="AG41" s="58">
        <v>1</v>
      </c>
      <c r="AH41" s="58">
        <v>1</v>
      </c>
      <c r="AI41" s="58">
        <v>1</v>
      </c>
      <c r="AJ41" s="58">
        <v>1</v>
      </c>
      <c r="AK41" s="58">
        <v>1</v>
      </c>
      <c r="AL41" s="58">
        <v>1</v>
      </c>
      <c r="AM41" s="58">
        <v>1</v>
      </c>
      <c r="AN41" s="58">
        <v>1</v>
      </c>
      <c r="AO41" s="58">
        <v>1</v>
      </c>
      <c r="AP41" s="58">
        <v>2</v>
      </c>
      <c r="AQ41" s="58">
        <v>2</v>
      </c>
      <c r="AR41" s="58">
        <v>2</v>
      </c>
      <c r="AS41" s="15">
        <v>0</v>
      </c>
      <c r="AT41" s="15">
        <v>0</v>
      </c>
      <c r="AU41" s="15">
        <v>0</v>
      </c>
      <c r="AV41" s="75">
        <v>0</v>
      </c>
      <c r="AW41" s="55">
        <v>0</v>
      </c>
      <c r="AX41" s="133">
        <f>SUM(Y41:AW41)</f>
        <v>23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87">
        <f t="shared" si="4"/>
        <v>39</v>
      </c>
    </row>
    <row r="42" spans="1:59" x14ac:dyDescent="0.25">
      <c r="A42" s="225"/>
      <c r="B42" s="212"/>
      <c r="C42" s="214"/>
      <c r="D42" s="132" t="s">
        <v>49</v>
      </c>
      <c r="E42" s="58">
        <v>0.5</v>
      </c>
      <c r="F42" s="58">
        <v>0.5</v>
      </c>
      <c r="G42" s="58">
        <v>0.5</v>
      </c>
      <c r="H42" s="58">
        <v>0.5</v>
      </c>
      <c r="I42" s="58">
        <v>0.5</v>
      </c>
      <c r="J42" s="58">
        <v>0.5</v>
      </c>
      <c r="K42" s="58">
        <v>0.5</v>
      </c>
      <c r="L42" s="58">
        <v>0.5</v>
      </c>
      <c r="M42" s="58">
        <v>0.5</v>
      </c>
      <c r="N42" s="58">
        <v>0.5</v>
      </c>
      <c r="O42" s="58">
        <v>0.5</v>
      </c>
      <c r="P42" s="58">
        <v>0.5</v>
      </c>
      <c r="Q42" s="58">
        <v>0.5</v>
      </c>
      <c r="R42" s="58">
        <v>0.5</v>
      </c>
      <c r="S42" s="58">
        <v>0.5</v>
      </c>
      <c r="T42" s="58">
        <v>0.5</v>
      </c>
      <c r="U42" s="44">
        <v>0</v>
      </c>
      <c r="V42" s="87">
        <f t="shared" si="30"/>
        <v>8</v>
      </c>
      <c r="W42" s="13">
        <v>0</v>
      </c>
      <c r="X42" s="13">
        <v>0</v>
      </c>
      <c r="Y42" s="58">
        <v>0.5</v>
      </c>
      <c r="Z42" s="58">
        <v>0.5</v>
      </c>
      <c r="AA42" s="58">
        <v>0.5</v>
      </c>
      <c r="AB42" s="58">
        <v>0.5</v>
      </c>
      <c r="AC42" s="58">
        <v>0.5</v>
      </c>
      <c r="AD42" s="58">
        <v>0.5</v>
      </c>
      <c r="AE42" s="58">
        <v>0.5</v>
      </c>
      <c r="AF42" s="58">
        <v>0.5</v>
      </c>
      <c r="AG42" s="58">
        <v>0.5</v>
      </c>
      <c r="AH42" s="58">
        <v>0.5</v>
      </c>
      <c r="AI42" s="58">
        <v>0.5</v>
      </c>
      <c r="AJ42" s="58">
        <v>0.5</v>
      </c>
      <c r="AK42" s="58">
        <v>0.5</v>
      </c>
      <c r="AL42" s="58">
        <v>0.5</v>
      </c>
      <c r="AM42" s="58">
        <v>0.5</v>
      </c>
      <c r="AN42" s="58">
        <v>0.5</v>
      </c>
      <c r="AO42" s="58">
        <v>0.5</v>
      </c>
      <c r="AP42" s="58">
        <v>0.5</v>
      </c>
      <c r="AQ42" s="58">
        <v>1</v>
      </c>
      <c r="AR42" s="58">
        <v>1</v>
      </c>
      <c r="AS42" s="15">
        <v>0</v>
      </c>
      <c r="AT42" s="15">
        <v>0</v>
      </c>
      <c r="AU42" s="15">
        <v>0</v>
      </c>
      <c r="AV42" s="75">
        <v>0</v>
      </c>
      <c r="AW42" s="55">
        <v>0</v>
      </c>
      <c r="AX42" s="137">
        <f>SUM(Y42:AW42)</f>
        <v>11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87">
        <f t="shared" si="4"/>
        <v>19</v>
      </c>
    </row>
    <row r="43" spans="1:59" x14ac:dyDescent="0.25">
      <c r="A43" s="225"/>
      <c r="B43" s="221" t="s">
        <v>75</v>
      </c>
      <c r="C43" s="222" t="s">
        <v>76</v>
      </c>
      <c r="D43" s="71" t="s">
        <v>48</v>
      </c>
      <c r="E43" s="133">
        <f>E45+E62</f>
        <v>11</v>
      </c>
      <c r="F43" s="133">
        <f t="shared" ref="F43:T44" si="33">F45+F62</f>
        <v>11</v>
      </c>
      <c r="G43" s="133">
        <f t="shared" si="33"/>
        <v>11</v>
      </c>
      <c r="H43" s="133">
        <f t="shared" si="33"/>
        <v>11</v>
      </c>
      <c r="I43" s="133">
        <f t="shared" si="33"/>
        <v>11</v>
      </c>
      <c r="J43" s="133">
        <f t="shared" si="33"/>
        <v>11</v>
      </c>
      <c r="K43" s="133">
        <f t="shared" si="33"/>
        <v>11</v>
      </c>
      <c r="L43" s="133">
        <f t="shared" si="33"/>
        <v>11</v>
      </c>
      <c r="M43" s="133">
        <f t="shared" si="33"/>
        <v>11</v>
      </c>
      <c r="N43" s="133">
        <f t="shared" si="33"/>
        <v>11</v>
      </c>
      <c r="O43" s="133">
        <f t="shared" si="33"/>
        <v>11</v>
      </c>
      <c r="P43" s="133">
        <f t="shared" si="33"/>
        <v>11</v>
      </c>
      <c r="Q43" s="133">
        <f t="shared" si="33"/>
        <v>10</v>
      </c>
      <c r="R43" s="133">
        <f t="shared" si="33"/>
        <v>10</v>
      </c>
      <c r="S43" s="133">
        <f t="shared" si="33"/>
        <v>10</v>
      </c>
      <c r="T43" s="133">
        <f t="shared" si="33"/>
        <v>10</v>
      </c>
      <c r="U43" s="133">
        <v>0</v>
      </c>
      <c r="V43" s="133">
        <f t="shared" si="1"/>
        <v>172</v>
      </c>
      <c r="W43" s="71">
        <v>0</v>
      </c>
      <c r="X43" s="71">
        <v>0</v>
      </c>
      <c r="Y43" s="133">
        <f>Y45+Y62</f>
        <v>18</v>
      </c>
      <c r="Z43" s="133">
        <f t="shared" ref="Z43:AW44" si="34">Z45+Z62</f>
        <v>18</v>
      </c>
      <c r="AA43" s="133">
        <f t="shared" si="34"/>
        <v>18</v>
      </c>
      <c r="AB43" s="133">
        <f t="shared" si="34"/>
        <v>18</v>
      </c>
      <c r="AC43" s="133">
        <f t="shared" si="34"/>
        <v>18</v>
      </c>
      <c r="AD43" s="133">
        <f t="shared" si="34"/>
        <v>18</v>
      </c>
      <c r="AE43" s="133">
        <f t="shared" si="34"/>
        <v>18</v>
      </c>
      <c r="AF43" s="133">
        <f t="shared" si="34"/>
        <v>18</v>
      </c>
      <c r="AG43" s="133">
        <f t="shared" si="34"/>
        <v>18</v>
      </c>
      <c r="AH43" s="133">
        <f t="shared" si="34"/>
        <v>18</v>
      </c>
      <c r="AI43" s="133">
        <f t="shared" si="34"/>
        <v>18</v>
      </c>
      <c r="AJ43" s="133">
        <f t="shared" si="34"/>
        <v>18</v>
      </c>
      <c r="AK43" s="133">
        <f t="shared" si="34"/>
        <v>18</v>
      </c>
      <c r="AL43" s="133">
        <f t="shared" si="34"/>
        <v>18</v>
      </c>
      <c r="AM43" s="133">
        <f t="shared" si="34"/>
        <v>18</v>
      </c>
      <c r="AN43" s="133">
        <f t="shared" si="34"/>
        <v>18</v>
      </c>
      <c r="AO43" s="133">
        <f t="shared" si="34"/>
        <v>18</v>
      </c>
      <c r="AP43" s="133">
        <f t="shared" si="34"/>
        <v>18</v>
      </c>
      <c r="AQ43" s="133">
        <f t="shared" si="34"/>
        <v>18</v>
      </c>
      <c r="AR43" s="133">
        <f t="shared" si="34"/>
        <v>18</v>
      </c>
      <c r="AS43" s="133">
        <f t="shared" si="34"/>
        <v>36</v>
      </c>
      <c r="AT43" s="133">
        <f t="shared" si="34"/>
        <v>36</v>
      </c>
      <c r="AU43" s="133">
        <f t="shared" si="34"/>
        <v>36</v>
      </c>
      <c r="AV43" s="133">
        <f t="shared" si="34"/>
        <v>36</v>
      </c>
      <c r="AW43" s="133">
        <f t="shared" si="34"/>
        <v>0</v>
      </c>
      <c r="AX43" s="133">
        <f t="shared" si="15"/>
        <v>504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133">
        <f t="shared" si="4"/>
        <v>676</v>
      </c>
    </row>
    <row r="44" spans="1:59" x14ac:dyDescent="0.25">
      <c r="A44" s="225"/>
      <c r="B44" s="221"/>
      <c r="C44" s="223"/>
      <c r="D44" s="71" t="s">
        <v>49</v>
      </c>
      <c r="E44" s="71">
        <f>E46+E63</f>
        <v>5.5</v>
      </c>
      <c r="F44" s="71">
        <f t="shared" si="33"/>
        <v>5.5</v>
      </c>
      <c r="G44" s="71">
        <f t="shared" si="33"/>
        <v>5.5</v>
      </c>
      <c r="H44" s="71">
        <f t="shared" si="33"/>
        <v>5.5</v>
      </c>
      <c r="I44" s="71">
        <f t="shared" si="33"/>
        <v>5.5</v>
      </c>
      <c r="J44" s="71">
        <f t="shared" si="33"/>
        <v>5.5</v>
      </c>
      <c r="K44" s="71">
        <f t="shared" si="33"/>
        <v>5.5</v>
      </c>
      <c r="L44" s="71">
        <f t="shared" si="33"/>
        <v>5.5</v>
      </c>
      <c r="M44" s="71">
        <f t="shared" si="33"/>
        <v>5.5</v>
      </c>
      <c r="N44" s="71">
        <f t="shared" si="33"/>
        <v>5.5</v>
      </c>
      <c r="O44" s="71">
        <f t="shared" si="33"/>
        <v>5.5</v>
      </c>
      <c r="P44" s="71">
        <f t="shared" si="33"/>
        <v>5.5</v>
      </c>
      <c r="Q44" s="71">
        <f t="shared" si="33"/>
        <v>5</v>
      </c>
      <c r="R44" s="71">
        <f t="shared" si="33"/>
        <v>5</v>
      </c>
      <c r="S44" s="71">
        <f t="shared" si="33"/>
        <v>5</v>
      </c>
      <c r="T44" s="71">
        <f t="shared" si="33"/>
        <v>5</v>
      </c>
      <c r="U44" s="133">
        <v>0</v>
      </c>
      <c r="V44" s="133">
        <f t="shared" si="1"/>
        <v>86</v>
      </c>
      <c r="W44" s="71">
        <v>0</v>
      </c>
      <c r="X44" s="71">
        <v>0</v>
      </c>
      <c r="Y44" s="133">
        <f>Y46+Y63</f>
        <v>9</v>
      </c>
      <c r="Z44" s="133">
        <f t="shared" si="34"/>
        <v>9</v>
      </c>
      <c r="AA44" s="133">
        <f t="shared" si="34"/>
        <v>9</v>
      </c>
      <c r="AB44" s="133">
        <f t="shared" si="34"/>
        <v>9</v>
      </c>
      <c r="AC44" s="133">
        <f t="shared" si="34"/>
        <v>9</v>
      </c>
      <c r="AD44" s="133">
        <f t="shared" si="34"/>
        <v>9</v>
      </c>
      <c r="AE44" s="133">
        <f t="shared" si="34"/>
        <v>9</v>
      </c>
      <c r="AF44" s="133">
        <f t="shared" si="34"/>
        <v>9</v>
      </c>
      <c r="AG44" s="133">
        <f t="shared" si="34"/>
        <v>9</v>
      </c>
      <c r="AH44" s="133">
        <f t="shared" si="34"/>
        <v>9</v>
      </c>
      <c r="AI44" s="133">
        <f t="shared" si="34"/>
        <v>9</v>
      </c>
      <c r="AJ44" s="133">
        <f t="shared" si="34"/>
        <v>9</v>
      </c>
      <c r="AK44" s="133">
        <f t="shared" si="34"/>
        <v>9</v>
      </c>
      <c r="AL44" s="133">
        <f t="shared" si="34"/>
        <v>9</v>
      </c>
      <c r="AM44" s="133">
        <f t="shared" si="34"/>
        <v>9</v>
      </c>
      <c r="AN44" s="133">
        <f t="shared" si="34"/>
        <v>9</v>
      </c>
      <c r="AO44" s="133">
        <f t="shared" si="34"/>
        <v>9</v>
      </c>
      <c r="AP44" s="133">
        <f t="shared" si="34"/>
        <v>9</v>
      </c>
      <c r="AQ44" s="133">
        <f t="shared" si="34"/>
        <v>9</v>
      </c>
      <c r="AR44" s="133">
        <f t="shared" si="34"/>
        <v>9</v>
      </c>
      <c r="AS44" s="133">
        <f t="shared" si="34"/>
        <v>0</v>
      </c>
      <c r="AT44" s="133">
        <f t="shared" si="34"/>
        <v>0</v>
      </c>
      <c r="AU44" s="133">
        <f t="shared" si="34"/>
        <v>0</v>
      </c>
      <c r="AV44" s="133">
        <f t="shared" si="34"/>
        <v>0</v>
      </c>
      <c r="AW44" s="133">
        <f t="shared" si="34"/>
        <v>0</v>
      </c>
      <c r="AX44" s="133">
        <f t="shared" si="15"/>
        <v>180</v>
      </c>
      <c r="AY44" s="71">
        <v>0</v>
      </c>
      <c r="AZ44" s="71">
        <v>0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0</v>
      </c>
      <c r="BG44" s="133">
        <f t="shared" si="4"/>
        <v>266</v>
      </c>
    </row>
    <row r="45" spans="1:59" x14ac:dyDescent="0.25">
      <c r="A45" s="225"/>
      <c r="B45" s="203" t="s">
        <v>77</v>
      </c>
      <c r="C45" s="205" t="s">
        <v>138</v>
      </c>
      <c r="D45" s="134" t="s">
        <v>48</v>
      </c>
      <c r="E45" s="131">
        <f>E47+E49+E51+E53+E55+E57+E59</f>
        <v>11</v>
      </c>
      <c r="F45" s="131">
        <f t="shared" ref="F45:T45" si="35">F47+F49+F51+F53+F55+F57+F59</f>
        <v>11</v>
      </c>
      <c r="G45" s="131">
        <f t="shared" si="35"/>
        <v>11</v>
      </c>
      <c r="H45" s="131">
        <f t="shared" si="35"/>
        <v>11</v>
      </c>
      <c r="I45" s="131">
        <f t="shared" si="35"/>
        <v>11</v>
      </c>
      <c r="J45" s="131">
        <f t="shared" si="35"/>
        <v>11</v>
      </c>
      <c r="K45" s="131">
        <f t="shared" si="35"/>
        <v>11</v>
      </c>
      <c r="L45" s="131">
        <f t="shared" si="35"/>
        <v>11</v>
      </c>
      <c r="M45" s="131">
        <f t="shared" si="35"/>
        <v>11</v>
      </c>
      <c r="N45" s="131">
        <f t="shared" si="35"/>
        <v>11</v>
      </c>
      <c r="O45" s="131">
        <f t="shared" si="35"/>
        <v>11</v>
      </c>
      <c r="P45" s="131">
        <f t="shared" si="35"/>
        <v>11</v>
      </c>
      <c r="Q45" s="131">
        <f t="shared" si="35"/>
        <v>10</v>
      </c>
      <c r="R45" s="131">
        <f t="shared" si="35"/>
        <v>10</v>
      </c>
      <c r="S45" s="131">
        <f t="shared" si="35"/>
        <v>10</v>
      </c>
      <c r="T45" s="131">
        <f t="shared" si="35"/>
        <v>10</v>
      </c>
      <c r="U45" s="131">
        <v>0</v>
      </c>
      <c r="V45" s="131">
        <f t="shared" si="1"/>
        <v>172</v>
      </c>
      <c r="W45" s="134">
        <v>0</v>
      </c>
      <c r="X45" s="134">
        <v>0</v>
      </c>
      <c r="Y45" s="131">
        <f>Y47+Y49+Y51+Y53+Y55+Y57+Y59+Y61</f>
        <v>14</v>
      </c>
      <c r="Z45" s="131">
        <f t="shared" ref="Z45:AV45" si="36">Z47+Z49+Z51+Z53+Z55+Z57+Z59+Z61</f>
        <v>14</v>
      </c>
      <c r="AA45" s="131">
        <f t="shared" si="36"/>
        <v>14</v>
      </c>
      <c r="AB45" s="131">
        <f t="shared" si="36"/>
        <v>14</v>
      </c>
      <c r="AC45" s="131">
        <f t="shared" si="36"/>
        <v>14</v>
      </c>
      <c r="AD45" s="131">
        <f t="shared" si="36"/>
        <v>14</v>
      </c>
      <c r="AE45" s="131">
        <f t="shared" si="36"/>
        <v>14</v>
      </c>
      <c r="AF45" s="131">
        <f t="shared" si="36"/>
        <v>14</v>
      </c>
      <c r="AG45" s="131">
        <f t="shared" si="36"/>
        <v>14</v>
      </c>
      <c r="AH45" s="131">
        <f t="shared" si="36"/>
        <v>14</v>
      </c>
      <c r="AI45" s="131">
        <f t="shared" si="36"/>
        <v>14</v>
      </c>
      <c r="AJ45" s="131">
        <f t="shared" si="36"/>
        <v>14</v>
      </c>
      <c r="AK45" s="131">
        <f t="shared" si="36"/>
        <v>14</v>
      </c>
      <c r="AL45" s="131">
        <f t="shared" si="36"/>
        <v>14</v>
      </c>
      <c r="AM45" s="131">
        <f t="shared" si="36"/>
        <v>14</v>
      </c>
      <c r="AN45" s="131">
        <f t="shared" si="36"/>
        <v>14</v>
      </c>
      <c r="AO45" s="131">
        <f t="shared" si="36"/>
        <v>14</v>
      </c>
      <c r="AP45" s="131">
        <f t="shared" si="36"/>
        <v>14</v>
      </c>
      <c r="AQ45" s="131">
        <f t="shared" si="36"/>
        <v>14</v>
      </c>
      <c r="AR45" s="131">
        <f t="shared" si="36"/>
        <v>14</v>
      </c>
      <c r="AS45" s="131">
        <f t="shared" si="36"/>
        <v>36</v>
      </c>
      <c r="AT45" s="131">
        <f t="shared" si="36"/>
        <v>36</v>
      </c>
      <c r="AU45" s="131">
        <f t="shared" si="36"/>
        <v>36</v>
      </c>
      <c r="AV45" s="131">
        <f t="shared" si="36"/>
        <v>0</v>
      </c>
      <c r="AW45" s="131">
        <f t="shared" ref="AW45:AW46" si="37">AW47</f>
        <v>0</v>
      </c>
      <c r="AX45" s="133">
        <f>SUM(Y45:AW45)</f>
        <v>388</v>
      </c>
      <c r="AY45" s="134">
        <v>0</v>
      </c>
      <c r="AZ45" s="134">
        <v>0</v>
      </c>
      <c r="BA45" s="134">
        <v>0</v>
      </c>
      <c r="BB45" s="134">
        <v>0</v>
      </c>
      <c r="BC45" s="134">
        <v>0</v>
      </c>
      <c r="BD45" s="134">
        <v>0</v>
      </c>
      <c r="BE45" s="134">
        <v>0</v>
      </c>
      <c r="BF45" s="134">
        <v>0</v>
      </c>
      <c r="BG45" s="87">
        <f t="shared" si="4"/>
        <v>560</v>
      </c>
    </row>
    <row r="46" spans="1:59" x14ac:dyDescent="0.25">
      <c r="A46" s="225"/>
      <c r="B46" s="204"/>
      <c r="C46" s="206"/>
      <c r="D46" s="134" t="s">
        <v>49</v>
      </c>
      <c r="E46" s="134">
        <f>E48+E54+E56+E58</f>
        <v>5.5</v>
      </c>
      <c r="F46" s="134">
        <f t="shared" ref="F46:T46" si="38">F48+F54+F56+F58</f>
        <v>5.5</v>
      </c>
      <c r="G46" s="134">
        <f t="shared" si="38"/>
        <v>5.5</v>
      </c>
      <c r="H46" s="134">
        <f t="shared" si="38"/>
        <v>5.5</v>
      </c>
      <c r="I46" s="134">
        <f t="shared" si="38"/>
        <v>5.5</v>
      </c>
      <c r="J46" s="134">
        <f t="shared" si="38"/>
        <v>5.5</v>
      </c>
      <c r="K46" s="134">
        <f t="shared" si="38"/>
        <v>5.5</v>
      </c>
      <c r="L46" s="134">
        <f t="shared" si="38"/>
        <v>5.5</v>
      </c>
      <c r="M46" s="134">
        <f t="shared" si="38"/>
        <v>5.5</v>
      </c>
      <c r="N46" s="134">
        <f t="shared" si="38"/>
        <v>5.5</v>
      </c>
      <c r="O46" s="134">
        <f t="shared" si="38"/>
        <v>5.5</v>
      </c>
      <c r="P46" s="134">
        <f t="shared" si="38"/>
        <v>5.5</v>
      </c>
      <c r="Q46" s="134">
        <f t="shared" si="38"/>
        <v>5</v>
      </c>
      <c r="R46" s="134">
        <f t="shared" si="38"/>
        <v>5</v>
      </c>
      <c r="S46" s="134">
        <f t="shared" si="38"/>
        <v>5</v>
      </c>
      <c r="T46" s="134">
        <f t="shared" si="38"/>
        <v>5</v>
      </c>
      <c r="U46" s="131">
        <v>0</v>
      </c>
      <c r="V46" s="131">
        <f t="shared" si="1"/>
        <v>86</v>
      </c>
      <c r="W46" s="134">
        <v>0</v>
      </c>
      <c r="X46" s="134">
        <v>0</v>
      </c>
      <c r="Y46" s="131">
        <f>Y48+Y50+Y52+Y54+Y56+Y58+Y60</f>
        <v>7</v>
      </c>
      <c r="Z46" s="131">
        <f t="shared" ref="Z46:AV46" si="39">Z48+Z50+Z52+Z54+Z56+Z58+Z60</f>
        <v>7</v>
      </c>
      <c r="AA46" s="131">
        <f t="shared" si="39"/>
        <v>7</v>
      </c>
      <c r="AB46" s="131">
        <f t="shared" si="39"/>
        <v>7</v>
      </c>
      <c r="AC46" s="131">
        <f t="shared" si="39"/>
        <v>7</v>
      </c>
      <c r="AD46" s="131">
        <f t="shared" si="39"/>
        <v>7</v>
      </c>
      <c r="AE46" s="131">
        <f t="shared" si="39"/>
        <v>7</v>
      </c>
      <c r="AF46" s="131">
        <f t="shared" si="39"/>
        <v>7</v>
      </c>
      <c r="AG46" s="131">
        <f t="shared" si="39"/>
        <v>7</v>
      </c>
      <c r="AH46" s="131">
        <f t="shared" si="39"/>
        <v>7</v>
      </c>
      <c r="AI46" s="131">
        <f t="shared" si="39"/>
        <v>7</v>
      </c>
      <c r="AJ46" s="131">
        <f t="shared" si="39"/>
        <v>7</v>
      </c>
      <c r="AK46" s="131">
        <f t="shared" si="39"/>
        <v>7</v>
      </c>
      <c r="AL46" s="131">
        <f t="shared" si="39"/>
        <v>7</v>
      </c>
      <c r="AM46" s="131">
        <f t="shared" si="39"/>
        <v>7</v>
      </c>
      <c r="AN46" s="131">
        <f t="shared" si="39"/>
        <v>7</v>
      </c>
      <c r="AO46" s="131">
        <f t="shared" si="39"/>
        <v>7</v>
      </c>
      <c r="AP46" s="131">
        <f t="shared" si="39"/>
        <v>7</v>
      </c>
      <c r="AQ46" s="131">
        <f t="shared" si="39"/>
        <v>7</v>
      </c>
      <c r="AR46" s="131">
        <f t="shared" si="39"/>
        <v>7</v>
      </c>
      <c r="AS46" s="131">
        <f t="shared" si="39"/>
        <v>0</v>
      </c>
      <c r="AT46" s="131">
        <f t="shared" si="39"/>
        <v>0</v>
      </c>
      <c r="AU46" s="131">
        <f t="shared" si="39"/>
        <v>0</v>
      </c>
      <c r="AV46" s="131">
        <f t="shared" si="39"/>
        <v>0</v>
      </c>
      <c r="AW46" s="131">
        <f t="shared" si="37"/>
        <v>0</v>
      </c>
      <c r="AX46" s="133">
        <f t="shared" ref="AX46:AX68" si="40">SUM(Y46:AW46)</f>
        <v>140</v>
      </c>
      <c r="AY46" s="134">
        <v>0</v>
      </c>
      <c r="AZ46" s="134">
        <v>0</v>
      </c>
      <c r="BA46" s="134">
        <v>0</v>
      </c>
      <c r="BB46" s="134">
        <v>0</v>
      </c>
      <c r="BC46" s="134">
        <v>0</v>
      </c>
      <c r="BD46" s="134">
        <v>0</v>
      </c>
      <c r="BE46" s="134">
        <v>0</v>
      </c>
      <c r="BF46" s="134">
        <v>0</v>
      </c>
      <c r="BG46" s="87">
        <f t="shared" si="4"/>
        <v>226</v>
      </c>
    </row>
    <row r="47" spans="1:59" x14ac:dyDescent="0.25">
      <c r="A47" s="225"/>
      <c r="B47" s="207" t="s">
        <v>101</v>
      </c>
      <c r="C47" s="198" t="s">
        <v>139</v>
      </c>
      <c r="D47" s="132" t="s">
        <v>48</v>
      </c>
      <c r="E47" s="29">
        <v>4</v>
      </c>
      <c r="F47" s="29">
        <v>4</v>
      </c>
      <c r="G47" s="29">
        <v>4</v>
      </c>
      <c r="H47" s="29">
        <v>4</v>
      </c>
      <c r="I47" s="29">
        <v>4</v>
      </c>
      <c r="J47" s="29">
        <v>4</v>
      </c>
      <c r="K47" s="29">
        <v>4</v>
      </c>
      <c r="L47" s="29">
        <v>4</v>
      </c>
      <c r="M47" s="29">
        <v>4</v>
      </c>
      <c r="N47" s="29">
        <v>4</v>
      </c>
      <c r="O47" s="29">
        <v>4</v>
      </c>
      <c r="P47" s="29">
        <v>4</v>
      </c>
      <c r="Q47" s="29">
        <v>3</v>
      </c>
      <c r="R47" s="29">
        <v>3</v>
      </c>
      <c r="S47" s="29">
        <v>2</v>
      </c>
      <c r="T47" s="29">
        <v>2</v>
      </c>
      <c r="U47" s="44">
        <v>0</v>
      </c>
      <c r="V47" s="126">
        <f t="shared" si="1"/>
        <v>58</v>
      </c>
      <c r="W47" s="13">
        <v>0</v>
      </c>
      <c r="X47" s="13">
        <v>0</v>
      </c>
      <c r="Y47" s="129">
        <v>3</v>
      </c>
      <c r="Z47" s="129">
        <v>3</v>
      </c>
      <c r="AA47" s="129">
        <v>3</v>
      </c>
      <c r="AB47" s="129">
        <v>3</v>
      </c>
      <c r="AC47" s="129">
        <v>3</v>
      </c>
      <c r="AD47" s="129">
        <v>3</v>
      </c>
      <c r="AE47" s="129">
        <v>3</v>
      </c>
      <c r="AF47" s="129">
        <v>3</v>
      </c>
      <c r="AG47" s="129">
        <v>3</v>
      </c>
      <c r="AH47" s="129">
        <v>3</v>
      </c>
      <c r="AI47" s="29">
        <v>3</v>
      </c>
      <c r="AJ47" s="29">
        <v>3</v>
      </c>
      <c r="AK47" s="129">
        <v>3</v>
      </c>
      <c r="AL47" s="129">
        <v>3</v>
      </c>
      <c r="AM47" s="129">
        <v>3</v>
      </c>
      <c r="AN47" s="129">
        <v>3</v>
      </c>
      <c r="AO47" s="129">
        <v>3</v>
      </c>
      <c r="AP47" s="29">
        <v>3</v>
      </c>
      <c r="AQ47" s="29">
        <v>3</v>
      </c>
      <c r="AR47" s="129">
        <v>3</v>
      </c>
      <c r="AS47" s="15">
        <v>0</v>
      </c>
      <c r="AT47" s="15">
        <v>0</v>
      </c>
      <c r="AU47" s="15">
        <v>0</v>
      </c>
      <c r="AV47" s="75">
        <v>0</v>
      </c>
      <c r="AW47" s="55">
        <v>0</v>
      </c>
      <c r="AX47" s="137">
        <f t="shared" si="40"/>
        <v>60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87">
        <f t="shared" si="4"/>
        <v>118</v>
      </c>
    </row>
    <row r="48" spans="1:59" x14ac:dyDescent="0.25">
      <c r="A48" s="225"/>
      <c r="B48" s="208"/>
      <c r="C48" s="199"/>
      <c r="D48" s="132" t="s">
        <v>49</v>
      </c>
      <c r="E48" s="132">
        <f t="shared" ref="E48:J48" si="41">E47/2</f>
        <v>2</v>
      </c>
      <c r="F48" s="132">
        <f t="shared" si="41"/>
        <v>2</v>
      </c>
      <c r="G48" s="132">
        <f t="shared" si="41"/>
        <v>2</v>
      </c>
      <c r="H48" s="132">
        <f t="shared" si="41"/>
        <v>2</v>
      </c>
      <c r="I48" s="132">
        <f t="shared" si="41"/>
        <v>2</v>
      </c>
      <c r="J48" s="132">
        <f t="shared" si="41"/>
        <v>2</v>
      </c>
      <c r="K48" s="58">
        <v>2</v>
      </c>
      <c r="L48" s="58">
        <v>2</v>
      </c>
      <c r="M48" s="58">
        <v>2</v>
      </c>
      <c r="N48" s="58">
        <v>2</v>
      </c>
      <c r="O48" s="58">
        <v>2</v>
      </c>
      <c r="P48" s="58">
        <v>2</v>
      </c>
      <c r="Q48" s="58">
        <v>1.5</v>
      </c>
      <c r="R48" s="58">
        <v>1.5</v>
      </c>
      <c r="S48" s="58">
        <v>1</v>
      </c>
      <c r="T48" s="58">
        <v>1</v>
      </c>
      <c r="U48" s="44">
        <v>0</v>
      </c>
      <c r="V48" s="87">
        <f t="shared" si="1"/>
        <v>29</v>
      </c>
      <c r="W48" s="13">
        <v>0</v>
      </c>
      <c r="X48" s="13">
        <v>0</v>
      </c>
      <c r="Y48" s="132">
        <f t="shared" ref="Y48:AR48" si="42">Y47/2</f>
        <v>1.5</v>
      </c>
      <c r="Z48" s="132">
        <f t="shared" si="42"/>
        <v>1.5</v>
      </c>
      <c r="AA48" s="132">
        <f t="shared" si="42"/>
        <v>1.5</v>
      </c>
      <c r="AB48" s="132">
        <f t="shared" si="42"/>
        <v>1.5</v>
      </c>
      <c r="AC48" s="132">
        <f t="shared" si="42"/>
        <v>1.5</v>
      </c>
      <c r="AD48" s="132">
        <f t="shared" si="42"/>
        <v>1.5</v>
      </c>
      <c r="AE48" s="132">
        <f t="shared" si="42"/>
        <v>1.5</v>
      </c>
      <c r="AF48" s="132">
        <f t="shared" si="42"/>
        <v>1.5</v>
      </c>
      <c r="AG48" s="132">
        <f t="shared" si="42"/>
        <v>1.5</v>
      </c>
      <c r="AH48" s="132">
        <f t="shared" si="42"/>
        <v>1.5</v>
      </c>
      <c r="AI48" s="58">
        <f t="shared" si="42"/>
        <v>1.5</v>
      </c>
      <c r="AJ48" s="58">
        <f t="shared" si="42"/>
        <v>1.5</v>
      </c>
      <c r="AK48" s="132">
        <f t="shared" si="42"/>
        <v>1.5</v>
      </c>
      <c r="AL48" s="132">
        <f t="shared" si="42"/>
        <v>1.5</v>
      </c>
      <c r="AM48" s="132">
        <f t="shared" si="42"/>
        <v>1.5</v>
      </c>
      <c r="AN48" s="132">
        <f t="shared" si="42"/>
        <v>1.5</v>
      </c>
      <c r="AO48" s="132">
        <f t="shared" si="42"/>
        <v>1.5</v>
      </c>
      <c r="AP48" s="58">
        <f t="shared" si="42"/>
        <v>1.5</v>
      </c>
      <c r="AQ48" s="58">
        <f t="shared" si="42"/>
        <v>1.5</v>
      </c>
      <c r="AR48" s="132">
        <f t="shared" si="42"/>
        <v>1.5</v>
      </c>
      <c r="AS48" s="15">
        <v>0</v>
      </c>
      <c r="AT48" s="15">
        <v>0</v>
      </c>
      <c r="AU48" s="15">
        <v>0</v>
      </c>
      <c r="AV48" s="75">
        <v>0</v>
      </c>
      <c r="AW48" s="55">
        <v>0</v>
      </c>
      <c r="AX48" s="133">
        <f t="shared" si="40"/>
        <v>30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87">
        <f t="shared" si="4"/>
        <v>59</v>
      </c>
    </row>
    <row r="49" spans="1:59" x14ac:dyDescent="0.25">
      <c r="A49" s="225"/>
      <c r="B49" s="207" t="s">
        <v>143</v>
      </c>
      <c r="C49" s="198" t="s">
        <v>144</v>
      </c>
      <c r="D49" s="132" t="s">
        <v>48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44">
        <v>0</v>
      </c>
      <c r="V49" s="87">
        <f t="shared" si="1"/>
        <v>0</v>
      </c>
      <c r="W49" s="13">
        <v>0</v>
      </c>
      <c r="X49" s="13">
        <v>0</v>
      </c>
      <c r="Y49" s="129">
        <v>2</v>
      </c>
      <c r="Z49" s="129">
        <v>2</v>
      </c>
      <c r="AA49" s="129">
        <v>2</v>
      </c>
      <c r="AB49" s="129">
        <v>2</v>
      </c>
      <c r="AC49" s="129">
        <v>2</v>
      </c>
      <c r="AD49" s="129">
        <v>2</v>
      </c>
      <c r="AE49" s="129">
        <v>2</v>
      </c>
      <c r="AF49" s="129">
        <v>2</v>
      </c>
      <c r="AG49" s="129">
        <v>2</v>
      </c>
      <c r="AH49" s="129">
        <v>2</v>
      </c>
      <c r="AI49" s="29">
        <v>2</v>
      </c>
      <c r="AJ49" s="29">
        <v>2</v>
      </c>
      <c r="AK49" s="129">
        <v>2</v>
      </c>
      <c r="AL49" s="129">
        <v>2</v>
      </c>
      <c r="AM49" s="129">
        <v>2</v>
      </c>
      <c r="AN49" s="129">
        <v>2</v>
      </c>
      <c r="AO49" s="129">
        <v>2</v>
      </c>
      <c r="AP49" s="29">
        <v>2</v>
      </c>
      <c r="AQ49" s="29">
        <v>2</v>
      </c>
      <c r="AR49" s="129">
        <v>2</v>
      </c>
      <c r="AS49" s="15">
        <v>0</v>
      </c>
      <c r="AT49" s="15">
        <v>0</v>
      </c>
      <c r="AU49" s="15">
        <v>0</v>
      </c>
      <c r="AV49" s="75">
        <v>0</v>
      </c>
      <c r="AW49" s="55">
        <v>0</v>
      </c>
      <c r="AX49" s="137">
        <f t="shared" si="40"/>
        <v>40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87">
        <f t="shared" si="4"/>
        <v>40</v>
      </c>
    </row>
    <row r="50" spans="1:59" x14ac:dyDescent="0.25">
      <c r="A50" s="225"/>
      <c r="B50" s="208"/>
      <c r="C50" s="199"/>
      <c r="D50" s="132" t="s">
        <v>49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44">
        <v>0</v>
      </c>
      <c r="V50" s="87">
        <f t="shared" si="1"/>
        <v>0</v>
      </c>
      <c r="W50" s="13">
        <v>0</v>
      </c>
      <c r="X50" s="13">
        <v>0</v>
      </c>
      <c r="Y50" s="132">
        <v>1</v>
      </c>
      <c r="Z50" s="132">
        <v>1</v>
      </c>
      <c r="AA50" s="132">
        <v>1</v>
      </c>
      <c r="AB50" s="132">
        <v>1</v>
      </c>
      <c r="AC50" s="132">
        <v>1</v>
      </c>
      <c r="AD50" s="132">
        <v>1</v>
      </c>
      <c r="AE50" s="132">
        <v>1</v>
      </c>
      <c r="AF50" s="132">
        <v>1</v>
      </c>
      <c r="AG50" s="132">
        <v>1</v>
      </c>
      <c r="AH50" s="132">
        <v>1</v>
      </c>
      <c r="AI50" s="58">
        <v>1</v>
      </c>
      <c r="AJ50" s="58">
        <v>1</v>
      </c>
      <c r="AK50" s="132">
        <v>1</v>
      </c>
      <c r="AL50" s="132">
        <v>1</v>
      </c>
      <c r="AM50" s="132">
        <v>1</v>
      </c>
      <c r="AN50" s="132">
        <v>1</v>
      </c>
      <c r="AO50" s="132">
        <v>1</v>
      </c>
      <c r="AP50" s="58">
        <v>1</v>
      </c>
      <c r="AQ50" s="58">
        <v>1</v>
      </c>
      <c r="AR50" s="132">
        <v>1</v>
      </c>
      <c r="AS50" s="15">
        <v>0</v>
      </c>
      <c r="AT50" s="15">
        <v>0</v>
      </c>
      <c r="AU50" s="15">
        <v>0</v>
      </c>
      <c r="AV50" s="75">
        <v>0</v>
      </c>
      <c r="AW50" s="55">
        <v>0</v>
      </c>
      <c r="AX50" s="133">
        <f t="shared" si="40"/>
        <v>20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87">
        <f t="shared" si="4"/>
        <v>20</v>
      </c>
    </row>
    <row r="51" spans="1:59" x14ac:dyDescent="0.25">
      <c r="A51" s="225"/>
      <c r="B51" s="207" t="s">
        <v>146</v>
      </c>
      <c r="C51" s="198" t="s">
        <v>147</v>
      </c>
      <c r="D51" s="132" t="s">
        <v>48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44">
        <v>0</v>
      </c>
      <c r="V51" s="87">
        <f t="shared" si="1"/>
        <v>0</v>
      </c>
      <c r="W51" s="13">
        <v>0</v>
      </c>
      <c r="X51" s="13">
        <v>0</v>
      </c>
      <c r="Y51" s="129">
        <v>2</v>
      </c>
      <c r="Z51" s="129">
        <v>2</v>
      </c>
      <c r="AA51" s="129">
        <v>2</v>
      </c>
      <c r="AB51" s="129">
        <v>2</v>
      </c>
      <c r="AC51" s="129">
        <v>2</v>
      </c>
      <c r="AD51" s="129">
        <v>2</v>
      </c>
      <c r="AE51" s="129">
        <v>2</v>
      </c>
      <c r="AF51" s="129">
        <v>2</v>
      </c>
      <c r="AG51" s="129">
        <v>2</v>
      </c>
      <c r="AH51" s="129">
        <v>2</v>
      </c>
      <c r="AI51" s="29">
        <v>2</v>
      </c>
      <c r="AJ51" s="29">
        <v>2</v>
      </c>
      <c r="AK51" s="129">
        <v>2</v>
      </c>
      <c r="AL51" s="129">
        <v>2</v>
      </c>
      <c r="AM51" s="129">
        <v>2</v>
      </c>
      <c r="AN51" s="129">
        <v>2</v>
      </c>
      <c r="AO51" s="129">
        <v>2</v>
      </c>
      <c r="AP51" s="29">
        <v>2</v>
      </c>
      <c r="AQ51" s="29">
        <v>2</v>
      </c>
      <c r="AR51" s="129">
        <v>2</v>
      </c>
      <c r="AS51" s="15">
        <v>0</v>
      </c>
      <c r="AT51" s="15">
        <v>0</v>
      </c>
      <c r="AU51" s="15">
        <v>0</v>
      </c>
      <c r="AV51" s="75">
        <v>0</v>
      </c>
      <c r="AW51" s="55">
        <v>0</v>
      </c>
      <c r="AX51" s="137">
        <f t="shared" si="40"/>
        <v>40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87">
        <f t="shared" si="4"/>
        <v>40</v>
      </c>
    </row>
    <row r="52" spans="1:59" x14ac:dyDescent="0.25">
      <c r="A52" s="225"/>
      <c r="B52" s="208"/>
      <c r="C52" s="199"/>
      <c r="D52" s="132" t="s">
        <v>49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44">
        <v>0</v>
      </c>
      <c r="V52" s="87">
        <f t="shared" si="1"/>
        <v>0</v>
      </c>
      <c r="W52" s="13">
        <v>0</v>
      </c>
      <c r="X52" s="13">
        <v>0</v>
      </c>
      <c r="Y52" s="132">
        <v>1</v>
      </c>
      <c r="Z52" s="132">
        <v>1</v>
      </c>
      <c r="AA52" s="132">
        <v>1</v>
      </c>
      <c r="AB52" s="132">
        <v>1</v>
      </c>
      <c r="AC52" s="132">
        <v>1</v>
      </c>
      <c r="AD52" s="132">
        <v>1</v>
      </c>
      <c r="AE52" s="132">
        <v>1</v>
      </c>
      <c r="AF52" s="132">
        <v>1</v>
      </c>
      <c r="AG52" s="132">
        <v>1</v>
      </c>
      <c r="AH52" s="132">
        <v>1</v>
      </c>
      <c r="AI52" s="58">
        <v>1</v>
      </c>
      <c r="AJ52" s="58">
        <v>1</v>
      </c>
      <c r="AK52" s="132">
        <v>1</v>
      </c>
      <c r="AL52" s="132">
        <v>1</v>
      </c>
      <c r="AM52" s="132">
        <v>1</v>
      </c>
      <c r="AN52" s="132">
        <v>1</v>
      </c>
      <c r="AO52" s="132">
        <v>1</v>
      </c>
      <c r="AP52" s="58">
        <v>1</v>
      </c>
      <c r="AQ52" s="58">
        <v>1</v>
      </c>
      <c r="AR52" s="132">
        <v>1</v>
      </c>
      <c r="AS52" s="15">
        <v>0</v>
      </c>
      <c r="AT52" s="15">
        <v>0</v>
      </c>
      <c r="AU52" s="15">
        <v>0</v>
      </c>
      <c r="AV52" s="75">
        <v>0</v>
      </c>
      <c r="AW52" s="55">
        <v>0</v>
      </c>
      <c r="AX52" s="133">
        <f t="shared" si="40"/>
        <v>20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87">
        <f t="shared" si="4"/>
        <v>20</v>
      </c>
    </row>
    <row r="53" spans="1:59" x14ac:dyDescent="0.25">
      <c r="A53" s="225"/>
      <c r="B53" s="207" t="s">
        <v>148</v>
      </c>
      <c r="C53" s="198" t="s">
        <v>149</v>
      </c>
      <c r="D53" s="132" t="s">
        <v>48</v>
      </c>
      <c r="E53" s="58">
        <v>3</v>
      </c>
      <c r="F53" s="58">
        <v>3</v>
      </c>
      <c r="G53" s="58">
        <v>3</v>
      </c>
      <c r="H53" s="58">
        <v>3</v>
      </c>
      <c r="I53" s="58">
        <v>3</v>
      </c>
      <c r="J53" s="58">
        <v>3</v>
      </c>
      <c r="K53" s="58">
        <v>3</v>
      </c>
      <c r="L53" s="58">
        <v>3</v>
      </c>
      <c r="M53" s="58">
        <v>3</v>
      </c>
      <c r="N53" s="58">
        <v>3</v>
      </c>
      <c r="O53" s="58">
        <v>3</v>
      </c>
      <c r="P53" s="58">
        <v>3</v>
      </c>
      <c r="Q53" s="58">
        <v>3</v>
      </c>
      <c r="R53" s="58">
        <v>3</v>
      </c>
      <c r="S53" s="58">
        <v>4</v>
      </c>
      <c r="T53" s="58">
        <v>4</v>
      </c>
      <c r="U53" s="44">
        <v>0</v>
      </c>
      <c r="V53" s="126">
        <f t="shared" si="1"/>
        <v>50</v>
      </c>
      <c r="W53" s="13">
        <v>0</v>
      </c>
      <c r="X53" s="13">
        <v>0</v>
      </c>
      <c r="Y53" s="129">
        <v>1</v>
      </c>
      <c r="Z53" s="129">
        <v>1</v>
      </c>
      <c r="AA53" s="129">
        <v>1</v>
      </c>
      <c r="AB53" s="129">
        <v>1</v>
      </c>
      <c r="AC53" s="129">
        <v>1</v>
      </c>
      <c r="AD53" s="129">
        <v>1</v>
      </c>
      <c r="AE53" s="129">
        <v>1</v>
      </c>
      <c r="AF53" s="129">
        <v>1</v>
      </c>
      <c r="AG53" s="129">
        <v>1</v>
      </c>
      <c r="AH53" s="129">
        <v>1</v>
      </c>
      <c r="AI53" s="29">
        <v>1</v>
      </c>
      <c r="AJ53" s="29">
        <v>1</v>
      </c>
      <c r="AK53" s="129">
        <v>1</v>
      </c>
      <c r="AL53" s="129">
        <v>1</v>
      </c>
      <c r="AM53" s="129">
        <v>1</v>
      </c>
      <c r="AN53" s="129">
        <v>1</v>
      </c>
      <c r="AO53" s="129">
        <v>1</v>
      </c>
      <c r="AP53" s="29">
        <v>1</v>
      </c>
      <c r="AQ53" s="29">
        <v>1</v>
      </c>
      <c r="AR53" s="129">
        <v>1</v>
      </c>
      <c r="AS53" s="15">
        <v>0</v>
      </c>
      <c r="AT53" s="15">
        <v>0</v>
      </c>
      <c r="AU53" s="15">
        <v>0</v>
      </c>
      <c r="AV53" s="75">
        <v>0</v>
      </c>
      <c r="AW53" s="55">
        <v>0</v>
      </c>
      <c r="AX53" s="137">
        <f t="shared" si="40"/>
        <v>20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87">
        <f t="shared" si="4"/>
        <v>70</v>
      </c>
    </row>
    <row r="54" spans="1:59" x14ac:dyDescent="0.25">
      <c r="A54" s="225"/>
      <c r="B54" s="208"/>
      <c r="C54" s="199"/>
      <c r="D54" s="132" t="s">
        <v>49</v>
      </c>
      <c r="E54" s="58">
        <f>E53/2</f>
        <v>1.5</v>
      </c>
      <c r="F54" s="58">
        <f t="shared" ref="F54:T54" si="43">F53/2</f>
        <v>1.5</v>
      </c>
      <c r="G54" s="58">
        <f t="shared" si="43"/>
        <v>1.5</v>
      </c>
      <c r="H54" s="58">
        <f t="shared" si="43"/>
        <v>1.5</v>
      </c>
      <c r="I54" s="58">
        <f t="shared" si="43"/>
        <v>1.5</v>
      </c>
      <c r="J54" s="58">
        <f t="shared" si="43"/>
        <v>1.5</v>
      </c>
      <c r="K54" s="58">
        <f t="shared" si="43"/>
        <v>1.5</v>
      </c>
      <c r="L54" s="58">
        <f t="shared" si="43"/>
        <v>1.5</v>
      </c>
      <c r="M54" s="58">
        <f t="shared" si="43"/>
        <v>1.5</v>
      </c>
      <c r="N54" s="58">
        <f t="shared" si="43"/>
        <v>1.5</v>
      </c>
      <c r="O54" s="58">
        <f t="shared" si="43"/>
        <v>1.5</v>
      </c>
      <c r="P54" s="58">
        <f t="shared" si="43"/>
        <v>1.5</v>
      </c>
      <c r="Q54" s="58">
        <f t="shared" si="43"/>
        <v>1.5</v>
      </c>
      <c r="R54" s="58">
        <f t="shared" si="43"/>
        <v>1.5</v>
      </c>
      <c r="S54" s="58">
        <f t="shared" si="43"/>
        <v>2</v>
      </c>
      <c r="T54" s="58">
        <f t="shared" si="43"/>
        <v>2</v>
      </c>
      <c r="U54" s="44">
        <v>0</v>
      </c>
      <c r="V54" s="87">
        <f t="shared" si="1"/>
        <v>25</v>
      </c>
      <c r="W54" s="13">
        <v>0</v>
      </c>
      <c r="X54" s="13">
        <v>0</v>
      </c>
      <c r="Y54" s="132">
        <v>0.5</v>
      </c>
      <c r="Z54" s="132">
        <v>0.5</v>
      </c>
      <c r="AA54" s="132">
        <v>0.5</v>
      </c>
      <c r="AB54" s="132">
        <v>0.5</v>
      </c>
      <c r="AC54" s="132">
        <v>0.5</v>
      </c>
      <c r="AD54" s="132">
        <v>0.5</v>
      </c>
      <c r="AE54" s="132">
        <v>0.5</v>
      </c>
      <c r="AF54" s="132">
        <v>0.5</v>
      </c>
      <c r="AG54" s="132">
        <v>0.5</v>
      </c>
      <c r="AH54" s="132">
        <v>0.5</v>
      </c>
      <c r="AI54" s="58">
        <v>0.5</v>
      </c>
      <c r="AJ54" s="58">
        <v>0.5</v>
      </c>
      <c r="AK54" s="132">
        <v>0.5</v>
      </c>
      <c r="AL54" s="132">
        <v>0.5</v>
      </c>
      <c r="AM54" s="132">
        <v>0.5</v>
      </c>
      <c r="AN54" s="132">
        <v>0.5</v>
      </c>
      <c r="AO54" s="132">
        <v>0.5</v>
      </c>
      <c r="AP54" s="58">
        <v>0.5</v>
      </c>
      <c r="AQ54" s="58">
        <v>0.5</v>
      </c>
      <c r="AR54" s="132">
        <v>0.5</v>
      </c>
      <c r="AS54" s="15">
        <v>0</v>
      </c>
      <c r="AT54" s="15">
        <v>0</v>
      </c>
      <c r="AU54" s="15">
        <v>0</v>
      </c>
      <c r="AV54" s="75">
        <v>0</v>
      </c>
      <c r="AW54" s="55">
        <v>0</v>
      </c>
      <c r="AX54" s="133">
        <f t="shared" si="40"/>
        <v>10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87">
        <f t="shared" si="4"/>
        <v>35</v>
      </c>
    </row>
    <row r="55" spans="1:59" x14ac:dyDescent="0.25">
      <c r="A55" s="225"/>
      <c r="B55" s="207" t="s">
        <v>150</v>
      </c>
      <c r="C55" s="198" t="s">
        <v>151</v>
      </c>
      <c r="D55" s="132" t="s">
        <v>48</v>
      </c>
      <c r="E55" s="58">
        <v>2</v>
      </c>
      <c r="F55" s="58">
        <v>2</v>
      </c>
      <c r="G55" s="58">
        <v>2</v>
      </c>
      <c r="H55" s="58">
        <v>2</v>
      </c>
      <c r="I55" s="58">
        <v>2</v>
      </c>
      <c r="J55" s="58">
        <v>2</v>
      </c>
      <c r="K55" s="58">
        <v>2</v>
      </c>
      <c r="L55" s="58">
        <v>2</v>
      </c>
      <c r="M55" s="58">
        <v>2</v>
      </c>
      <c r="N55" s="58">
        <v>2</v>
      </c>
      <c r="O55" s="58">
        <v>2</v>
      </c>
      <c r="P55" s="58">
        <v>2</v>
      </c>
      <c r="Q55" s="58">
        <v>2</v>
      </c>
      <c r="R55" s="58">
        <v>2</v>
      </c>
      <c r="S55" s="58">
        <v>2</v>
      </c>
      <c r="T55" s="58">
        <v>2</v>
      </c>
      <c r="U55" s="44">
        <v>0</v>
      </c>
      <c r="V55" s="126">
        <f t="shared" si="1"/>
        <v>32</v>
      </c>
      <c r="W55" s="13">
        <v>0</v>
      </c>
      <c r="X55" s="13">
        <v>0</v>
      </c>
      <c r="Y55" s="129">
        <v>2</v>
      </c>
      <c r="Z55" s="129">
        <v>2</v>
      </c>
      <c r="AA55" s="129">
        <v>2</v>
      </c>
      <c r="AB55" s="129">
        <v>2</v>
      </c>
      <c r="AC55" s="129">
        <v>2</v>
      </c>
      <c r="AD55" s="129">
        <v>2</v>
      </c>
      <c r="AE55" s="129">
        <v>2</v>
      </c>
      <c r="AF55" s="129">
        <v>2</v>
      </c>
      <c r="AG55" s="129">
        <v>2</v>
      </c>
      <c r="AH55" s="129">
        <v>2</v>
      </c>
      <c r="AI55" s="29">
        <v>2</v>
      </c>
      <c r="AJ55" s="29">
        <v>2</v>
      </c>
      <c r="AK55" s="129">
        <v>2</v>
      </c>
      <c r="AL55" s="129">
        <v>2</v>
      </c>
      <c r="AM55" s="129">
        <v>2</v>
      </c>
      <c r="AN55" s="129">
        <v>2</v>
      </c>
      <c r="AO55" s="129">
        <v>2</v>
      </c>
      <c r="AP55" s="29">
        <v>2</v>
      </c>
      <c r="AQ55" s="29">
        <v>2</v>
      </c>
      <c r="AR55" s="129">
        <v>2</v>
      </c>
      <c r="AS55" s="15">
        <v>0</v>
      </c>
      <c r="AT55" s="15">
        <v>0</v>
      </c>
      <c r="AU55" s="15">
        <v>0</v>
      </c>
      <c r="AV55" s="75">
        <v>0</v>
      </c>
      <c r="AW55" s="55">
        <v>0</v>
      </c>
      <c r="AX55" s="137">
        <f t="shared" si="40"/>
        <v>40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87">
        <f t="shared" si="4"/>
        <v>72</v>
      </c>
    </row>
    <row r="56" spans="1:59" x14ac:dyDescent="0.25">
      <c r="A56" s="225"/>
      <c r="B56" s="208"/>
      <c r="C56" s="199"/>
      <c r="D56" s="132" t="s">
        <v>49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44">
        <v>0</v>
      </c>
      <c r="V56" s="87">
        <f t="shared" si="1"/>
        <v>16</v>
      </c>
      <c r="W56" s="13">
        <v>0</v>
      </c>
      <c r="X56" s="13">
        <v>0</v>
      </c>
      <c r="Y56" s="132">
        <v>1</v>
      </c>
      <c r="Z56" s="132">
        <v>1</v>
      </c>
      <c r="AA56" s="132">
        <v>1</v>
      </c>
      <c r="AB56" s="132">
        <v>1</v>
      </c>
      <c r="AC56" s="132">
        <v>1</v>
      </c>
      <c r="AD56" s="132">
        <v>1</v>
      </c>
      <c r="AE56" s="132">
        <v>1</v>
      </c>
      <c r="AF56" s="132">
        <v>1</v>
      </c>
      <c r="AG56" s="132">
        <v>1</v>
      </c>
      <c r="AH56" s="132">
        <v>1</v>
      </c>
      <c r="AI56" s="58">
        <v>1</v>
      </c>
      <c r="AJ56" s="58">
        <v>1</v>
      </c>
      <c r="AK56" s="132">
        <v>1</v>
      </c>
      <c r="AL56" s="132">
        <v>1</v>
      </c>
      <c r="AM56" s="132">
        <v>1</v>
      </c>
      <c r="AN56" s="132">
        <v>1</v>
      </c>
      <c r="AO56" s="132">
        <v>1</v>
      </c>
      <c r="AP56" s="58">
        <v>1</v>
      </c>
      <c r="AQ56" s="58">
        <v>1</v>
      </c>
      <c r="AR56" s="132">
        <v>1</v>
      </c>
      <c r="AS56" s="15">
        <v>0</v>
      </c>
      <c r="AT56" s="15">
        <v>0</v>
      </c>
      <c r="AU56" s="15">
        <v>0</v>
      </c>
      <c r="AV56" s="75">
        <v>0</v>
      </c>
      <c r="AW56" s="55">
        <v>0</v>
      </c>
      <c r="AX56" s="133">
        <f t="shared" si="40"/>
        <v>20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87">
        <f t="shared" si="4"/>
        <v>36</v>
      </c>
    </row>
    <row r="57" spans="1:59" x14ac:dyDescent="0.25">
      <c r="A57" s="225"/>
      <c r="B57" s="207" t="s">
        <v>152</v>
      </c>
      <c r="C57" s="198" t="s">
        <v>153</v>
      </c>
      <c r="D57" s="132" t="s">
        <v>48</v>
      </c>
      <c r="E57" s="58">
        <v>2</v>
      </c>
      <c r="F57" s="58">
        <v>2</v>
      </c>
      <c r="G57" s="58">
        <v>2</v>
      </c>
      <c r="H57" s="58">
        <v>2</v>
      </c>
      <c r="I57" s="58">
        <v>2</v>
      </c>
      <c r="J57" s="58">
        <v>2</v>
      </c>
      <c r="K57" s="58">
        <v>2</v>
      </c>
      <c r="L57" s="58">
        <v>2</v>
      </c>
      <c r="M57" s="58">
        <v>2</v>
      </c>
      <c r="N57" s="58">
        <v>2</v>
      </c>
      <c r="O57" s="58">
        <v>2</v>
      </c>
      <c r="P57" s="58">
        <v>2</v>
      </c>
      <c r="Q57" s="58">
        <v>2</v>
      </c>
      <c r="R57" s="58">
        <v>2</v>
      </c>
      <c r="S57" s="58">
        <v>2</v>
      </c>
      <c r="T57" s="58">
        <v>2</v>
      </c>
      <c r="U57" s="44">
        <v>0</v>
      </c>
      <c r="V57" s="126">
        <f t="shared" si="1"/>
        <v>32</v>
      </c>
      <c r="W57" s="13">
        <v>0</v>
      </c>
      <c r="X57" s="13">
        <v>0</v>
      </c>
      <c r="Y57" s="129">
        <v>2</v>
      </c>
      <c r="Z57" s="129">
        <v>2</v>
      </c>
      <c r="AA57" s="129">
        <v>2</v>
      </c>
      <c r="AB57" s="129">
        <v>2</v>
      </c>
      <c r="AC57" s="129">
        <v>2</v>
      </c>
      <c r="AD57" s="129">
        <v>2</v>
      </c>
      <c r="AE57" s="129">
        <v>2</v>
      </c>
      <c r="AF57" s="129">
        <v>2</v>
      </c>
      <c r="AG57" s="129">
        <v>2</v>
      </c>
      <c r="AH57" s="129">
        <v>2</v>
      </c>
      <c r="AI57" s="29">
        <v>2</v>
      </c>
      <c r="AJ57" s="29">
        <v>2</v>
      </c>
      <c r="AK57" s="129">
        <v>2</v>
      </c>
      <c r="AL57" s="129">
        <v>2</v>
      </c>
      <c r="AM57" s="129">
        <v>2</v>
      </c>
      <c r="AN57" s="129">
        <v>2</v>
      </c>
      <c r="AO57" s="129">
        <v>2</v>
      </c>
      <c r="AP57" s="29">
        <v>2</v>
      </c>
      <c r="AQ57" s="29">
        <v>2</v>
      </c>
      <c r="AR57" s="129">
        <v>2</v>
      </c>
      <c r="AS57" s="15">
        <v>0</v>
      </c>
      <c r="AT57" s="15">
        <v>0</v>
      </c>
      <c r="AU57" s="15">
        <v>0</v>
      </c>
      <c r="AV57" s="75">
        <v>0</v>
      </c>
      <c r="AW57" s="55">
        <v>0</v>
      </c>
      <c r="AX57" s="137">
        <f t="shared" si="40"/>
        <v>40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87">
        <f t="shared" si="4"/>
        <v>72</v>
      </c>
    </row>
    <row r="58" spans="1:59" x14ac:dyDescent="0.25">
      <c r="A58" s="225"/>
      <c r="B58" s="208"/>
      <c r="C58" s="199"/>
      <c r="D58" s="132" t="s">
        <v>49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1</v>
      </c>
      <c r="O58" s="58">
        <v>1</v>
      </c>
      <c r="P58" s="58">
        <v>1</v>
      </c>
      <c r="Q58" s="58">
        <v>1</v>
      </c>
      <c r="R58" s="58">
        <v>1</v>
      </c>
      <c r="S58" s="58">
        <v>1</v>
      </c>
      <c r="T58" s="58">
        <v>1</v>
      </c>
      <c r="U58" s="44">
        <v>0</v>
      </c>
      <c r="V58" s="87">
        <f t="shared" si="1"/>
        <v>16</v>
      </c>
      <c r="W58" s="13">
        <v>0</v>
      </c>
      <c r="X58" s="13">
        <v>0</v>
      </c>
      <c r="Y58" s="132">
        <v>1</v>
      </c>
      <c r="Z58" s="132">
        <v>1</v>
      </c>
      <c r="AA58" s="132">
        <v>1</v>
      </c>
      <c r="AB58" s="132">
        <v>1</v>
      </c>
      <c r="AC58" s="132">
        <v>1</v>
      </c>
      <c r="AD58" s="132">
        <v>1</v>
      </c>
      <c r="AE58" s="132">
        <v>1</v>
      </c>
      <c r="AF58" s="132">
        <v>1</v>
      </c>
      <c r="AG58" s="132">
        <v>1</v>
      </c>
      <c r="AH58" s="132">
        <v>1</v>
      </c>
      <c r="AI58" s="58">
        <v>1</v>
      </c>
      <c r="AJ58" s="58">
        <v>1</v>
      </c>
      <c r="AK58" s="132">
        <v>1</v>
      </c>
      <c r="AL58" s="132">
        <v>1</v>
      </c>
      <c r="AM58" s="132">
        <v>1</v>
      </c>
      <c r="AN58" s="132">
        <v>1</v>
      </c>
      <c r="AO58" s="132">
        <v>1</v>
      </c>
      <c r="AP58" s="58">
        <v>1</v>
      </c>
      <c r="AQ58" s="58">
        <v>1</v>
      </c>
      <c r="AR58" s="132">
        <v>1</v>
      </c>
      <c r="AS58" s="15">
        <v>0</v>
      </c>
      <c r="AT58" s="15">
        <v>0</v>
      </c>
      <c r="AU58" s="15">
        <v>0</v>
      </c>
      <c r="AV58" s="75">
        <v>0</v>
      </c>
      <c r="AW58" s="55">
        <v>0</v>
      </c>
      <c r="AX58" s="133">
        <f t="shared" si="40"/>
        <v>20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87">
        <f t="shared" si="4"/>
        <v>36</v>
      </c>
    </row>
    <row r="59" spans="1:59" x14ac:dyDescent="0.25">
      <c r="A59" s="225"/>
      <c r="B59" s="207" t="s">
        <v>154</v>
      </c>
      <c r="C59" s="198" t="s">
        <v>155</v>
      </c>
      <c r="D59" s="132" t="s">
        <v>48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44">
        <v>0</v>
      </c>
      <c r="V59" s="87">
        <f t="shared" si="1"/>
        <v>0</v>
      </c>
      <c r="W59" s="13">
        <v>0</v>
      </c>
      <c r="X59" s="13">
        <v>0</v>
      </c>
      <c r="Y59" s="129">
        <v>2</v>
      </c>
      <c r="Z59" s="129">
        <v>2</v>
      </c>
      <c r="AA59" s="129">
        <v>2</v>
      </c>
      <c r="AB59" s="129">
        <v>2</v>
      </c>
      <c r="AC59" s="129">
        <v>2</v>
      </c>
      <c r="AD59" s="129">
        <v>2</v>
      </c>
      <c r="AE59" s="129">
        <v>2</v>
      </c>
      <c r="AF59" s="129">
        <v>2</v>
      </c>
      <c r="AG59" s="129">
        <v>2</v>
      </c>
      <c r="AH59" s="129">
        <v>2</v>
      </c>
      <c r="AI59" s="29">
        <v>2</v>
      </c>
      <c r="AJ59" s="29">
        <v>2</v>
      </c>
      <c r="AK59" s="129">
        <v>2</v>
      </c>
      <c r="AL59" s="129">
        <v>2</v>
      </c>
      <c r="AM59" s="129">
        <v>2</v>
      </c>
      <c r="AN59" s="129">
        <v>2</v>
      </c>
      <c r="AO59" s="129">
        <v>2</v>
      </c>
      <c r="AP59" s="29">
        <v>2</v>
      </c>
      <c r="AQ59" s="29">
        <v>2</v>
      </c>
      <c r="AR59" s="129">
        <v>2</v>
      </c>
      <c r="AS59" s="15">
        <v>0</v>
      </c>
      <c r="AT59" s="15">
        <v>0</v>
      </c>
      <c r="AU59" s="15">
        <v>0</v>
      </c>
      <c r="AV59" s="75">
        <v>0</v>
      </c>
      <c r="AW59" s="55">
        <v>0</v>
      </c>
      <c r="AX59" s="137">
        <f t="shared" si="40"/>
        <v>40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87">
        <f t="shared" si="4"/>
        <v>40</v>
      </c>
    </row>
    <row r="60" spans="1:59" x14ac:dyDescent="0.25">
      <c r="A60" s="225"/>
      <c r="B60" s="208"/>
      <c r="C60" s="199"/>
      <c r="D60" s="132" t="s">
        <v>49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44">
        <v>0</v>
      </c>
      <c r="V60" s="87">
        <f t="shared" si="1"/>
        <v>0</v>
      </c>
      <c r="W60" s="13">
        <v>0</v>
      </c>
      <c r="X60" s="13">
        <v>0</v>
      </c>
      <c r="Y60" s="132">
        <v>1</v>
      </c>
      <c r="Z60" s="132">
        <v>1</v>
      </c>
      <c r="AA60" s="132">
        <v>1</v>
      </c>
      <c r="AB60" s="132">
        <v>1</v>
      </c>
      <c r="AC60" s="132">
        <v>1</v>
      </c>
      <c r="AD60" s="132">
        <v>1</v>
      </c>
      <c r="AE60" s="132">
        <v>1</v>
      </c>
      <c r="AF60" s="132">
        <v>1</v>
      </c>
      <c r="AG60" s="132">
        <v>1</v>
      </c>
      <c r="AH60" s="132">
        <v>1</v>
      </c>
      <c r="AI60" s="58">
        <v>1</v>
      </c>
      <c r="AJ60" s="58">
        <v>1</v>
      </c>
      <c r="AK60" s="132">
        <v>1</v>
      </c>
      <c r="AL60" s="132">
        <v>1</v>
      </c>
      <c r="AM60" s="132">
        <v>1</v>
      </c>
      <c r="AN60" s="132">
        <v>1</v>
      </c>
      <c r="AO60" s="132">
        <v>1</v>
      </c>
      <c r="AP60" s="58">
        <v>1</v>
      </c>
      <c r="AQ60" s="58">
        <v>1</v>
      </c>
      <c r="AR60" s="132">
        <v>1</v>
      </c>
      <c r="AS60" s="15">
        <v>0</v>
      </c>
      <c r="AT60" s="15">
        <v>0</v>
      </c>
      <c r="AU60" s="15">
        <v>0</v>
      </c>
      <c r="AV60" s="75">
        <v>0</v>
      </c>
      <c r="AW60" s="55">
        <v>0</v>
      </c>
      <c r="AX60" s="133">
        <f t="shared" si="40"/>
        <v>20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87">
        <f t="shared" si="4"/>
        <v>20</v>
      </c>
    </row>
    <row r="61" spans="1:59" x14ac:dyDescent="0.25">
      <c r="A61" s="225"/>
      <c r="B61" s="105" t="s">
        <v>86</v>
      </c>
      <c r="C61" s="106" t="s">
        <v>81</v>
      </c>
      <c r="D61" s="132" t="s">
        <v>48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44">
        <v>0</v>
      </c>
      <c r="V61" s="87">
        <f t="shared" si="1"/>
        <v>0</v>
      </c>
      <c r="W61" s="13">
        <v>0</v>
      </c>
      <c r="X61" s="13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  <c r="AI61" s="58">
        <v>0</v>
      </c>
      <c r="AJ61" s="58">
        <v>0</v>
      </c>
      <c r="AK61" s="132">
        <v>0</v>
      </c>
      <c r="AL61" s="132">
        <v>0</v>
      </c>
      <c r="AM61" s="132">
        <v>0</v>
      </c>
      <c r="AN61" s="132">
        <v>0</v>
      </c>
      <c r="AO61" s="132">
        <v>0</v>
      </c>
      <c r="AP61" s="58">
        <v>0</v>
      </c>
      <c r="AQ61" s="58">
        <v>0</v>
      </c>
      <c r="AR61" s="132">
        <v>0</v>
      </c>
      <c r="AS61" s="25">
        <v>36</v>
      </c>
      <c r="AT61" s="25">
        <v>36</v>
      </c>
      <c r="AU61" s="25">
        <v>36</v>
      </c>
      <c r="AV61" s="75">
        <v>0</v>
      </c>
      <c r="AW61" s="55">
        <v>0</v>
      </c>
      <c r="AX61" s="137">
        <f t="shared" si="40"/>
        <v>108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87">
        <f t="shared" si="4"/>
        <v>108</v>
      </c>
    </row>
    <row r="62" spans="1:59" x14ac:dyDescent="0.25">
      <c r="A62" s="225"/>
      <c r="B62" s="203" t="s">
        <v>78</v>
      </c>
      <c r="C62" s="205" t="s">
        <v>156</v>
      </c>
      <c r="D62" s="134" t="s">
        <v>48</v>
      </c>
      <c r="E62" s="131">
        <f>E64+E66</f>
        <v>0</v>
      </c>
      <c r="F62" s="131">
        <f t="shared" ref="F62:T63" si="44">F64+F66</f>
        <v>0</v>
      </c>
      <c r="G62" s="131">
        <f t="shared" si="44"/>
        <v>0</v>
      </c>
      <c r="H62" s="131">
        <f t="shared" si="44"/>
        <v>0</v>
      </c>
      <c r="I62" s="131">
        <f t="shared" si="44"/>
        <v>0</v>
      </c>
      <c r="J62" s="131">
        <f t="shared" si="44"/>
        <v>0</v>
      </c>
      <c r="K62" s="131">
        <f t="shared" si="44"/>
        <v>0</v>
      </c>
      <c r="L62" s="131">
        <f t="shared" si="44"/>
        <v>0</v>
      </c>
      <c r="M62" s="131">
        <f t="shared" si="44"/>
        <v>0</v>
      </c>
      <c r="N62" s="131">
        <f t="shared" si="44"/>
        <v>0</v>
      </c>
      <c r="O62" s="131">
        <f t="shared" si="44"/>
        <v>0</v>
      </c>
      <c r="P62" s="131">
        <f t="shared" si="44"/>
        <v>0</v>
      </c>
      <c r="Q62" s="131">
        <f t="shared" si="44"/>
        <v>0</v>
      </c>
      <c r="R62" s="131">
        <f t="shared" si="44"/>
        <v>0</v>
      </c>
      <c r="S62" s="131">
        <f t="shared" si="44"/>
        <v>0</v>
      </c>
      <c r="T62" s="131">
        <f t="shared" si="44"/>
        <v>0</v>
      </c>
      <c r="U62" s="131">
        <v>0</v>
      </c>
      <c r="V62" s="87">
        <f t="shared" si="1"/>
        <v>0</v>
      </c>
      <c r="W62" s="134">
        <v>0</v>
      </c>
      <c r="X62" s="134">
        <v>0</v>
      </c>
      <c r="Y62" s="131">
        <f>Y64+Y66+Y68</f>
        <v>4</v>
      </c>
      <c r="Z62" s="131">
        <f t="shared" ref="Z62:AW62" si="45">Z64+Z66+Z68</f>
        <v>4</v>
      </c>
      <c r="AA62" s="131">
        <f t="shared" si="45"/>
        <v>4</v>
      </c>
      <c r="AB62" s="131">
        <f t="shared" si="45"/>
        <v>4</v>
      </c>
      <c r="AC62" s="131">
        <f t="shared" si="45"/>
        <v>4</v>
      </c>
      <c r="AD62" s="131">
        <f t="shared" si="45"/>
        <v>4</v>
      </c>
      <c r="AE62" s="131">
        <f t="shared" si="45"/>
        <v>4</v>
      </c>
      <c r="AF62" s="131">
        <f t="shared" si="45"/>
        <v>4</v>
      </c>
      <c r="AG62" s="131">
        <f t="shared" si="45"/>
        <v>4</v>
      </c>
      <c r="AH62" s="131">
        <f t="shared" si="45"/>
        <v>4</v>
      </c>
      <c r="AI62" s="131">
        <f t="shared" si="45"/>
        <v>4</v>
      </c>
      <c r="AJ62" s="131">
        <f t="shared" si="45"/>
        <v>4</v>
      </c>
      <c r="AK62" s="131">
        <f t="shared" si="45"/>
        <v>4</v>
      </c>
      <c r="AL62" s="131">
        <f t="shared" si="45"/>
        <v>4</v>
      </c>
      <c r="AM62" s="131">
        <f t="shared" si="45"/>
        <v>4</v>
      </c>
      <c r="AN62" s="131">
        <f t="shared" si="45"/>
        <v>4</v>
      </c>
      <c r="AO62" s="131">
        <f t="shared" si="45"/>
        <v>4</v>
      </c>
      <c r="AP62" s="131">
        <f t="shared" si="45"/>
        <v>4</v>
      </c>
      <c r="AQ62" s="131">
        <f t="shared" si="45"/>
        <v>4</v>
      </c>
      <c r="AR62" s="131">
        <f t="shared" si="45"/>
        <v>4</v>
      </c>
      <c r="AS62" s="131">
        <f t="shared" si="45"/>
        <v>0</v>
      </c>
      <c r="AT62" s="131">
        <f t="shared" si="45"/>
        <v>0</v>
      </c>
      <c r="AU62" s="131">
        <f t="shared" si="45"/>
        <v>0</v>
      </c>
      <c r="AV62" s="131">
        <f t="shared" si="45"/>
        <v>36</v>
      </c>
      <c r="AW62" s="131">
        <f t="shared" si="45"/>
        <v>0</v>
      </c>
      <c r="AX62" s="133">
        <f t="shared" si="40"/>
        <v>116</v>
      </c>
      <c r="AY62" s="134">
        <v>0</v>
      </c>
      <c r="AZ62" s="134">
        <v>0</v>
      </c>
      <c r="BA62" s="134">
        <v>0</v>
      </c>
      <c r="BB62" s="134">
        <v>0</v>
      </c>
      <c r="BC62" s="134">
        <v>0</v>
      </c>
      <c r="BD62" s="134">
        <v>0</v>
      </c>
      <c r="BE62" s="134">
        <v>0</v>
      </c>
      <c r="BF62" s="134">
        <v>0</v>
      </c>
      <c r="BG62" s="87">
        <f t="shared" si="4"/>
        <v>116</v>
      </c>
    </row>
    <row r="63" spans="1:59" x14ac:dyDescent="0.25">
      <c r="A63" s="225"/>
      <c r="B63" s="204"/>
      <c r="C63" s="206"/>
      <c r="D63" s="134" t="s">
        <v>49</v>
      </c>
      <c r="E63" s="134">
        <f>E65+E67</f>
        <v>0</v>
      </c>
      <c r="F63" s="134">
        <f t="shared" si="44"/>
        <v>0</v>
      </c>
      <c r="G63" s="134">
        <f t="shared" si="44"/>
        <v>0</v>
      </c>
      <c r="H63" s="134">
        <f t="shared" si="44"/>
        <v>0</v>
      </c>
      <c r="I63" s="134">
        <f t="shared" si="44"/>
        <v>0</v>
      </c>
      <c r="J63" s="134">
        <f t="shared" si="44"/>
        <v>0</v>
      </c>
      <c r="K63" s="134">
        <f t="shared" si="44"/>
        <v>0</v>
      </c>
      <c r="L63" s="134">
        <f t="shared" si="44"/>
        <v>0</v>
      </c>
      <c r="M63" s="134">
        <f t="shared" si="44"/>
        <v>0</v>
      </c>
      <c r="N63" s="134">
        <f t="shared" si="44"/>
        <v>0</v>
      </c>
      <c r="O63" s="134">
        <f t="shared" si="44"/>
        <v>0</v>
      </c>
      <c r="P63" s="134">
        <f t="shared" si="44"/>
        <v>0</v>
      </c>
      <c r="Q63" s="134">
        <f t="shared" si="44"/>
        <v>0</v>
      </c>
      <c r="R63" s="134">
        <f t="shared" si="44"/>
        <v>0</v>
      </c>
      <c r="S63" s="134">
        <f t="shared" si="44"/>
        <v>0</v>
      </c>
      <c r="T63" s="134">
        <f t="shared" si="44"/>
        <v>0</v>
      </c>
      <c r="U63" s="131">
        <v>0</v>
      </c>
      <c r="V63" s="87">
        <f t="shared" si="1"/>
        <v>0</v>
      </c>
      <c r="W63" s="134">
        <v>0</v>
      </c>
      <c r="X63" s="134">
        <v>0</v>
      </c>
      <c r="Y63" s="134">
        <f>Y65+Y67</f>
        <v>2</v>
      </c>
      <c r="Z63" s="134">
        <f t="shared" ref="Z63:AW63" si="46">Z65+Z67</f>
        <v>2</v>
      </c>
      <c r="AA63" s="134">
        <f t="shared" si="46"/>
        <v>2</v>
      </c>
      <c r="AB63" s="134">
        <f t="shared" si="46"/>
        <v>2</v>
      </c>
      <c r="AC63" s="134">
        <f t="shared" si="46"/>
        <v>2</v>
      </c>
      <c r="AD63" s="134">
        <f t="shared" si="46"/>
        <v>2</v>
      </c>
      <c r="AE63" s="134">
        <f t="shared" si="46"/>
        <v>2</v>
      </c>
      <c r="AF63" s="134">
        <f t="shared" si="46"/>
        <v>2</v>
      </c>
      <c r="AG63" s="134">
        <f t="shared" si="46"/>
        <v>2</v>
      </c>
      <c r="AH63" s="134">
        <f t="shared" si="46"/>
        <v>2</v>
      </c>
      <c r="AI63" s="134">
        <f t="shared" si="46"/>
        <v>2</v>
      </c>
      <c r="AJ63" s="134">
        <f t="shared" si="46"/>
        <v>2</v>
      </c>
      <c r="AK63" s="134">
        <f t="shared" si="46"/>
        <v>2</v>
      </c>
      <c r="AL63" s="134">
        <f t="shared" si="46"/>
        <v>2</v>
      </c>
      <c r="AM63" s="134">
        <f t="shared" si="46"/>
        <v>2</v>
      </c>
      <c r="AN63" s="134">
        <f t="shared" si="46"/>
        <v>2</v>
      </c>
      <c r="AO63" s="134">
        <f t="shared" si="46"/>
        <v>2</v>
      </c>
      <c r="AP63" s="134">
        <f t="shared" si="46"/>
        <v>2</v>
      </c>
      <c r="AQ63" s="134">
        <f t="shared" si="46"/>
        <v>2</v>
      </c>
      <c r="AR63" s="134">
        <f t="shared" si="46"/>
        <v>2</v>
      </c>
      <c r="AS63" s="134">
        <f t="shared" si="46"/>
        <v>0</v>
      </c>
      <c r="AT63" s="134">
        <f t="shared" si="46"/>
        <v>0</v>
      </c>
      <c r="AU63" s="134">
        <f t="shared" si="46"/>
        <v>0</v>
      </c>
      <c r="AV63" s="134">
        <f t="shared" si="46"/>
        <v>0</v>
      </c>
      <c r="AW63" s="134">
        <f t="shared" si="46"/>
        <v>0</v>
      </c>
      <c r="AX63" s="133">
        <f t="shared" si="40"/>
        <v>40</v>
      </c>
      <c r="AY63" s="134">
        <v>0</v>
      </c>
      <c r="AZ63" s="134">
        <v>0</v>
      </c>
      <c r="BA63" s="134">
        <v>0</v>
      </c>
      <c r="BB63" s="134">
        <v>0</v>
      </c>
      <c r="BC63" s="134">
        <v>0</v>
      </c>
      <c r="BD63" s="134">
        <v>0</v>
      </c>
      <c r="BE63" s="134">
        <v>0</v>
      </c>
      <c r="BF63" s="134">
        <v>0</v>
      </c>
      <c r="BG63" s="87">
        <f t="shared" si="4"/>
        <v>40</v>
      </c>
    </row>
    <row r="64" spans="1:59" x14ac:dyDescent="0.25">
      <c r="A64" s="225"/>
      <c r="B64" s="196" t="s">
        <v>79</v>
      </c>
      <c r="C64" s="198" t="s">
        <v>157</v>
      </c>
      <c r="D64" s="132" t="s">
        <v>48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44">
        <v>0</v>
      </c>
      <c r="V64" s="87">
        <f t="shared" si="1"/>
        <v>0</v>
      </c>
      <c r="W64" s="13">
        <v>0</v>
      </c>
      <c r="X64" s="13">
        <v>0</v>
      </c>
      <c r="Y64" s="129">
        <v>2</v>
      </c>
      <c r="Z64" s="129">
        <v>2</v>
      </c>
      <c r="AA64" s="129">
        <v>2</v>
      </c>
      <c r="AB64" s="129">
        <v>2</v>
      </c>
      <c r="AC64" s="129">
        <v>2</v>
      </c>
      <c r="AD64" s="129">
        <v>2</v>
      </c>
      <c r="AE64" s="129">
        <v>2</v>
      </c>
      <c r="AF64" s="129">
        <v>2</v>
      </c>
      <c r="AG64" s="129">
        <v>2</v>
      </c>
      <c r="AH64" s="129">
        <v>2</v>
      </c>
      <c r="AI64" s="29">
        <v>2</v>
      </c>
      <c r="AJ64" s="29">
        <v>2</v>
      </c>
      <c r="AK64" s="129">
        <v>2</v>
      </c>
      <c r="AL64" s="129">
        <v>2</v>
      </c>
      <c r="AM64" s="129">
        <v>2</v>
      </c>
      <c r="AN64" s="129">
        <v>2</v>
      </c>
      <c r="AO64" s="129">
        <v>2</v>
      </c>
      <c r="AP64" s="29">
        <v>2</v>
      </c>
      <c r="AQ64" s="29">
        <v>2</v>
      </c>
      <c r="AR64" s="129">
        <v>2</v>
      </c>
      <c r="AS64" s="15">
        <v>0</v>
      </c>
      <c r="AT64" s="15">
        <v>0</v>
      </c>
      <c r="AU64" s="15">
        <v>0</v>
      </c>
      <c r="AV64" s="75">
        <v>0</v>
      </c>
      <c r="AW64" s="55">
        <v>0</v>
      </c>
      <c r="AX64" s="137">
        <f t="shared" si="40"/>
        <v>40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87">
        <f t="shared" si="4"/>
        <v>40</v>
      </c>
    </row>
    <row r="65" spans="1:59" x14ac:dyDescent="0.25">
      <c r="A65" s="225"/>
      <c r="B65" s="197"/>
      <c r="C65" s="199"/>
      <c r="D65" s="132" t="s">
        <v>49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44">
        <v>0</v>
      </c>
      <c r="V65" s="87">
        <f t="shared" si="1"/>
        <v>0</v>
      </c>
      <c r="W65" s="13">
        <v>0</v>
      </c>
      <c r="X65" s="13">
        <v>0</v>
      </c>
      <c r="Y65" s="132">
        <v>1</v>
      </c>
      <c r="Z65" s="132">
        <v>1</v>
      </c>
      <c r="AA65" s="132">
        <v>1</v>
      </c>
      <c r="AB65" s="132">
        <v>1</v>
      </c>
      <c r="AC65" s="132">
        <v>1</v>
      </c>
      <c r="AD65" s="132">
        <v>1</v>
      </c>
      <c r="AE65" s="132">
        <v>1</v>
      </c>
      <c r="AF65" s="132">
        <v>1</v>
      </c>
      <c r="AG65" s="132">
        <v>1</v>
      </c>
      <c r="AH65" s="132">
        <v>1</v>
      </c>
      <c r="AI65" s="58">
        <v>1</v>
      </c>
      <c r="AJ65" s="58">
        <v>1</v>
      </c>
      <c r="AK65" s="132">
        <v>1</v>
      </c>
      <c r="AL65" s="132">
        <v>1</v>
      </c>
      <c r="AM65" s="132">
        <v>1</v>
      </c>
      <c r="AN65" s="132">
        <v>1</v>
      </c>
      <c r="AO65" s="132">
        <v>1</v>
      </c>
      <c r="AP65" s="58">
        <v>1</v>
      </c>
      <c r="AQ65" s="58">
        <v>1</v>
      </c>
      <c r="AR65" s="132">
        <v>1</v>
      </c>
      <c r="AS65" s="15">
        <v>0</v>
      </c>
      <c r="AT65" s="15">
        <v>0</v>
      </c>
      <c r="AU65" s="15">
        <v>0</v>
      </c>
      <c r="AV65" s="75">
        <v>0</v>
      </c>
      <c r="AW65" s="55">
        <v>0</v>
      </c>
      <c r="AX65" s="133">
        <f t="shared" si="40"/>
        <v>20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87">
        <f t="shared" si="4"/>
        <v>20</v>
      </c>
    </row>
    <row r="66" spans="1:59" x14ac:dyDescent="0.25">
      <c r="A66" s="225"/>
      <c r="B66" s="196" t="s">
        <v>114</v>
      </c>
      <c r="C66" s="200" t="s">
        <v>158</v>
      </c>
      <c r="D66" s="132" t="s">
        <v>48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44">
        <v>0</v>
      </c>
      <c r="V66" s="87">
        <f t="shared" ref="V66:V68" si="47">SUM(E66:U66)</f>
        <v>0</v>
      </c>
      <c r="W66" s="13">
        <v>0</v>
      </c>
      <c r="X66" s="13">
        <v>0</v>
      </c>
      <c r="Y66" s="129">
        <v>2</v>
      </c>
      <c r="Z66" s="129">
        <v>2</v>
      </c>
      <c r="AA66" s="129">
        <v>2</v>
      </c>
      <c r="AB66" s="129">
        <v>2</v>
      </c>
      <c r="AC66" s="129">
        <v>2</v>
      </c>
      <c r="AD66" s="129">
        <v>2</v>
      </c>
      <c r="AE66" s="129">
        <v>2</v>
      </c>
      <c r="AF66" s="129">
        <v>2</v>
      </c>
      <c r="AG66" s="129">
        <v>2</v>
      </c>
      <c r="AH66" s="129">
        <v>2</v>
      </c>
      <c r="AI66" s="29">
        <v>2</v>
      </c>
      <c r="AJ66" s="29">
        <v>2</v>
      </c>
      <c r="AK66" s="129">
        <v>2</v>
      </c>
      <c r="AL66" s="129">
        <v>2</v>
      </c>
      <c r="AM66" s="129">
        <v>2</v>
      </c>
      <c r="AN66" s="129">
        <v>2</v>
      </c>
      <c r="AO66" s="129">
        <v>2</v>
      </c>
      <c r="AP66" s="29">
        <v>2</v>
      </c>
      <c r="AQ66" s="29">
        <v>2</v>
      </c>
      <c r="AR66" s="129">
        <v>2</v>
      </c>
      <c r="AS66" s="15">
        <v>0</v>
      </c>
      <c r="AT66" s="15">
        <v>0</v>
      </c>
      <c r="AU66" s="15">
        <v>0</v>
      </c>
      <c r="AV66" s="75">
        <v>0</v>
      </c>
      <c r="AW66" s="55">
        <v>0</v>
      </c>
      <c r="AX66" s="137">
        <f t="shared" si="40"/>
        <v>40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87">
        <f t="shared" si="4"/>
        <v>40</v>
      </c>
    </row>
    <row r="67" spans="1:59" x14ac:dyDescent="0.25">
      <c r="A67" s="225"/>
      <c r="B67" s="197"/>
      <c r="C67" s="201"/>
      <c r="D67" s="132" t="s">
        <v>49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44">
        <v>0</v>
      </c>
      <c r="V67" s="87">
        <f t="shared" si="47"/>
        <v>0</v>
      </c>
      <c r="W67" s="13">
        <v>0</v>
      </c>
      <c r="X67" s="13">
        <v>0</v>
      </c>
      <c r="Y67" s="132">
        <v>1</v>
      </c>
      <c r="Z67" s="132">
        <v>1</v>
      </c>
      <c r="AA67" s="132">
        <v>1</v>
      </c>
      <c r="AB67" s="132">
        <v>1</v>
      </c>
      <c r="AC67" s="132">
        <v>1</v>
      </c>
      <c r="AD67" s="132">
        <v>1</v>
      </c>
      <c r="AE67" s="132">
        <v>1</v>
      </c>
      <c r="AF67" s="132">
        <v>1</v>
      </c>
      <c r="AG67" s="132">
        <v>1</v>
      </c>
      <c r="AH67" s="132">
        <v>1</v>
      </c>
      <c r="AI67" s="58">
        <v>1</v>
      </c>
      <c r="AJ67" s="58">
        <v>1</v>
      </c>
      <c r="AK67" s="132">
        <v>1</v>
      </c>
      <c r="AL67" s="132">
        <v>1</v>
      </c>
      <c r="AM67" s="132">
        <v>1</v>
      </c>
      <c r="AN67" s="132">
        <v>1</v>
      </c>
      <c r="AO67" s="132">
        <v>1</v>
      </c>
      <c r="AP67" s="58">
        <v>1</v>
      </c>
      <c r="AQ67" s="58">
        <v>1</v>
      </c>
      <c r="AR67" s="132">
        <v>1</v>
      </c>
      <c r="AS67" s="15">
        <v>0</v>
      </c>
      <c r="AT67" s="15">
        <v>0</v>
      </c>
      <c r="AU67" s="15">
        <v>0</v>
      </c>
      <c r="AV67" s="75">
        <v>0</v>
      </c>
      <c r="AW67" s="55">
        <v>0</v>
      </c>
      <c r="AX67" s="133">
        <f t="shared" si="40"/>
        <v>20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87">
        <f t="shared" si="4"/>
        <v>20</v>
      </c>
    </row>
    <row r="68" spans="1:59" x14ac:dyDescent="0.25">
      <c r="A68" s="225"/>
      <c r="B68" s="107" t="s">
        <v>80</v>
      </c>
      <c r="C68" s="106" t="s">
        <v>81</v>
      </c>
      <c r="D68" s="132" t="s">
        <v>48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44">
        <v>0</v>
      </c>
      <c r="V68" s="87">
        <f t="shared" si="47"/>
        <v>0</v>
      </c>
      <c r="W68" s="13">
        <v>0</v>
      </c>
      <c r="X68" s="13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0</v>
      </c>
      <c r="AE68" s="132">
        <v>0</v>
      </c>
      <c r="AF68" s="132">
        <v>0</v>
      </c>
      <c r="AG68" s="132">
        <v>0</v>
      </c>
      <c r="AH68" s="132">
        <v>0</v>
      </c>
      <c r="AI68" s="58">
        <v>0</v>
      </c>
      <c r="AJ68" s="58">
        <v>0</v>
      </c>
      <c r="AK68" s="132">
        <v>0</v>
      </c>
      <c r="AL68" s="132">
        <v>0</v>
      </c>
      <c r="AM68" s="132">
        <v>0</v>
      </c>
      <c r="AN68" s="132">
        <v>0</v>
      </c>
      <c r="AO68" s="132">
        <v>0</v>
      </c>
      <c r="AP68" s="58">
        <v>0</v>
      </c>
      <c r="AQ68" s="58">
        <v>0</v>
      </c>
      <c r="AR68" s="132">
        <v>0</v>
      </c>
      <c r="AS68" s="15">
        <v>0</v>
      </c>
      <c r="AT68" s="15">
        <v>0</v>
      </c>
      <c r="AU68" s="15">
        <v>0</v>
      </c>
      <c r="AV68" s="76">
        <v>36</v>
      </c>
      <c r="AW68" s="55">
        <v>0</v>
      </c>
      <c r="AX68" s="137">
        <f t="shared" si="40"/>
        <v>36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87">
        <f t="shared" si="4"/>
        <v>36</v>
      </c>
    </row>
    <row r="69" spans="1:59" x14ac:dyDescent="0.25">
      <c r="A69" s="225"/>
      <c r="B69" s="194" t="s">
        <v>50</v>
      </c>
      <c r="C69" s="194"/>
      <c r="D69" s="194"/>
      <c r="E69" s="87">
        <f>E9+E21+E27</f>
        <v>36</v>
      </c>
      <c r="F69" s="87">
        <f t="shared" ref="F69:U69" si="48">F9+F21+F27</f>
        <v>36</v>
      </c>
      <c r="G69" s="87">
        <f t="shared" si="48"/>
        <v>36</v>
      </c>
      <c r="H69" s="87">
        <f t="shared" si="48"/>
        <v>36</v>
      </c>
      <c r="I69" s="87">
        <f t="shared" si="48"/>
        <v>36</v>
      </c>
      <c r="J69" s="87">
        <f t="shared" si="48"/>
        <v>36</v>
      </c>
      <c r="K69" s="87">
        <f t="shared" si="48"/>
        <v>36</v>
      </c>
      <c r="L69" s="87">
        <f t="shared" si="48"/>
        <v>36</v>
      </c>
      <c r="M69" s="87">
        <f t="shared" si="48"/>
        <v>36</v>
      </c>
      <c r="N69" s="87">
        <f t="shared" si="48"/>
        <v>36</v>
      </c>
      <c r="O69" s="87">
        <f t="shared" si="48"/>
        <v>36</v>
      </c>
      <c r="P69" s="87">
        <f t="shared" si="48"/>
        <v>36</v>
      </c>
      <c r="Q69" s="87">
        <f t="shared" si="48"/>
        <v>36</v>
      </c>
      <c r="R69" s="87">
        <f t="shared" si="48"/>
        <v>36</v>
      </c>
      <c r="S69" s="87">
        <f t="shared" si="48"/>
        <v>36</v>
      </c>
      <c r="T69" s="87">
        <f t="shared" si="48"/>
        <v>36</v>
      </c>
      <c r="U69" s="87">
        <f t="shared" si="48"/>
        <v>0</v>
      </c>
      <c r="V69" s="87">
        <f>SUM(E69:U69)</f>
        <v>576</v>
      </c>
      <c r="W69" s="134">
        <v>0</v>
      </c>
      <c r="X69" s="134">
        <v>0</v>
      </c>
      <c r="Y69" s="87">
        <f>Y9+Y21+Y27</f>
        <v>36</v>
      </c>
      <c r="Z69" s="87">
        <f t="shared" ref="Z69:AW69" si="49">Z9+Z21+Z27</f>
        <v>36</v>
      </c>
      <c r="AA69" s="87">
        <f t="shared" si="49"/>
        <v>36</v>
      </c>
      <c r="AB69" s="87">
        <f t="shared" si="49"/>
        <v>36</v>
      </c>
      <c r="AC69" s="87">
        <f t="shared" si="49"/>
        <v>36</v>
      </c>
      <c r="AD69" s="87">
        <f t="shared" si="49"/>
        <v>36</v>
      </c>
      <c r="AE69" s="87">
        <f t="shared" si="49"/>
        <v>36</v>
      </c>
      <c r="AF69" s="87">
        <f t="shared" si="49"/>
        <v>36</v>
      </c>
      <c r="AG69" s="87">
        <f t="shared" si="49"/>
        <v>36</v>
      </c>
      <c r="AH69" s="87">
        <f t="shared" si="49"/>
        <v>36</v>
      </c>
      <c r="AI69" s="87">
        <f t="shared" si="49"/>
        <v>36</v>
      </c>
      <c r="AJ69" s="87">
        <f t="shared" si="49"/>
        <v>36</v>
      </c>
      <c r="AK69" s="87">
        <f t="shared" si="49"/>
        <v>36</v>
      </c>
      <c r="AL69" s="87">
        <f t="shared" si="49"/>
        <v>36</v>
      </c>
      <c r="AM69" s="87">
        <f t="shared" si="49"/>
        <v>36</v>
      </c>
      <c r="AN69" s="87">
        <f t="shared" si="49"/>
        <v>36</v>
      </c>
      <c r="AO69" s="87">
        <f t="shared" si="49"/>
        <v>36</v>
      </c>
      <c r="AP69" s="87">
        <f t="shared" si="49"/>
        <v>36</v>
      </c>
      <c r="AQ69" s="87">
        <f t="shared" si="49"/>
        <v>36</v>
      </c>
      <c r="AR69" s="87">
        <f t="shared" si="49"/>
        <v>36</v>
      </c>
      <c r="AS69" s="87">
        <f t="shared" si="49"/>
        <v>36</v>
      </c>
      <c r="AT69" s="87">
        <f t="shared" si="49"/>
        <v>36</v>
      </c>
      <c r="AU69" s="87">
        <f t="shared" si="49"/>
        <v>36</v>
      </c>
      <c r="AV69" s="87">
        <f t="shared" si="49"/>
        <v>36</v>
      </c>
      <c r="AW69" s="87">
        <f t="shared" si="49"/>
        <v>0</v>
      </c>
      <c r="AX69" s="87">
        <f>SUM(Y69:AV69)</f>
        <v>864</v>
      </c>
      <c r="AY69" s="134">
        <f t="shared" ref="AY69:BF71" si="50">AY71+AY91</f>
        <v>0</v>
      </c>
      <c r="AZ69" s="134">
        <f t="shared" si="50"/>
        <v>0</v>
      </c>
      <c r="BA69" s="134">
        <f t="shared" si="50"/>
        <v>0</v>
      </c>
      <c r="BB69" s="134">
        <f t="shared" si="50"/>
        <v>0</v>
      </c>
      <c r="BC69" s="134">
        <f t="shared" si="50"/>
        <v>0</v>
      </c>
      <c r="BD69" s="134">
        <f t="shared" si="50"/>
        <v>0</v>
      </c>
      <c r="BE69" s="134">
        <f t="shared" si="50"/>
        <v>0</v>
      </c>
      <c r="BF69" s="134">
        <f t="shared" si="50"/>
        <v>0</v>
      </c>
      <c r="BG69" s="87">
        <f>V69+AX69</f>
        <v>1440</v>
      </c>
    </row>
    <row r="70" spans="1:59" x14ac:dyDescent="0.25">
      <c r="A70" s="225"/>
      <c r="B70" s="194" t="s">
        <v>51</v>
      </c>
      <c r="C70" s="194"/>
      <c r="D70" s="194"/>
      <c r="E70" s="45">
        <f>E10+E22+E28</f>
        <v>18</v>
      </c>
      <c r="F70" s="45">
        <f t="shared" ref="F70:V70" si="51">F10+F22+F28</f>
        <v>18</v>
      </c>
      <c r="G70" s="45">
        <f t="shared" si="51"/>
        <v>18</v>
      </c>
      <c r="H70" s="45">
        <f t="shared" si="51"/>
        <v>18</v>
      </c>
      <c r="I70" s="45">
        <f t="shared" si="51"/>
        <v>18</v>
      </c>
      <c r="J70" s="45">
        <f t="shared" si="51"/>
        <v>18</v>
      </c>
      <c r="K70" s="45">
        <f t="shared" si="51"/>
        <v>18</v>
      </c>
      <c r="L70" s="45">
        <f t="shared" si="51"/>
        <v>18</v>
      </c>
      <c r="M70" s="45">
        <f t="shared" si="51"/>
        <v>18</v>
      </c>
      <c r="N70" s="45">
        <f t="shared" si="51"/>
        <v>18</v>
      </c>
      <c r="O70" s="45">
        <f t="shared" si="51"/>
        <v>18</v>
      </c>
      <c r="P70" s="45">
        <f t="shared" si="51"/>
        <v>18</v>
      </c>
      <c r="Q70" s="45">
        <f t="shared" si="51"/>
        <v>18</v>
      </c>
      <c r="R70" s="45">
        <f t="shared" si="51"/>
        <v>18</v>
      </c>
      <c r="S70" s="45">
        <f t="shared" si="51"/>
        <v>18</v>
      </c>
      <c r="T70" s="45">
        <f t="shared" si="51"/>
        <v>18</v>
      </c>
      <c r="U70" s="45">
        <f t="shared" si="51"/>
        <v>0</v>
      </c>
      <c r="V70" s="45">
        <f t="shared" si="51"/>
        <v>288</v>
      </c>
      <c r="W70" s="134">
        <v>0</v>
      </c>
      <c r="X70" s="134">
        <v>0</v>
      </c>
      <c r="Y70" s="45">
        <f>Y10+Y22+Y28</f>
        <v>18</v>
      </c>
      <c r="Z70" s="45">
        <f t="shared" ref="Z70:AX70" si="52">Z10+Z22+Z28</f>
        <v>18</v>
      </c>
      <c r="AA70" s="45">
        <f t="shared" si="52"/>
        <v>18</v>
      </c>
      <c r="AB70" s="45">
        <f t="shared" si="52"/>
        <v>18</v>
      </c>
      <c r="AC70" s="45">
        <f t="shared" si="52"/>
        <v>18</v>
      </c>
      <c r="AD70" s="45">
        <f t="shared" si="52"/>
        <v>18</v>
      </c>
      <c r="AE70" s="45">
        <f t="shared" si="52"/>
        <v>18</v>
      </c>
      <c r="AF70" s="45">
        <f t="shared" si="52"/>
        <v>18</v>
      </c>
      <c r="AG70" s="45">
        <f t="shared" si="52"/>
        <v>18</v>
      </c>
      <c r="AH70" s="45">
        <f t="shared" si="52"/>
        <v>18</v>
      </c>
      <c r="AI70" s="45">
        <f t="shared" si="52"/>
        <v>18</v>
      </c>
      <c r="AJ70" s="45">
        <f t="shared" si="52"/>
        <v>18</v>
      </c>
      <c r="AK70" s="45">
        <f t="shared" si="52"/>
        <v>18</v>
      </c>
      <c r="AL70" s="45">
        <f t="shared" si="52"/>
        <v>18</v>
      </c>
      <c r="AM70" s="45">
        <f t="shared" si="52"/>
        <v>18</v>
      </c>
      <c r="AN70" s="45">
        <f t="shared" si="52"/>
        <v>18</v>
      </c>
      <c r="AO70" s="45">
        <f t="shared" si="52"/>
        <v>18</v>
      </c>
      <c r="AP70" s="45">
        <f t="shared" si="52"/>
        <v>18</v>
      </c>
      <c r="AQ70" s="45">
        <f t="shared" si="52"/>
        <v>18</v>
      </c>
      <c r="AR70" s="45">
        <f t="shared" si="52"/>
        <v>18</v>
      </c>
      <c r="AS70" s="45">
        <f>AS10+AS22+AS28</f>
        <v>0</v>
      </c>
      <c r="AT70" s="45">
        <f t="shared" si="52"/>
        <v>0</v>
      </c>
      <c r="AU70" s="45">
        <f t="shared" si="52"/>
        <v>0</v>
      </c>
      <c r="AV70" s="45">
        <f t="shared" si="52"/>
        <v>0</v>
      </c>
      <c r="AW70" s="45">
        <f t="shared" si="52"/>
        <v>0</v>
      </c>
      <c r="AX70" s="45">
        <f t="shared" si="52"/>
        <v>360</v>
      </c>
      <c r="AY70" s="134">
        <f t="shared" si="50"/>
        <v>0</v>
      </c>
      <c r="AZ70" s="134">
        <f t="shared" si="50"/>
        <v>0</v>
      </c>
      <c r="BA70" s="134">
        <f t="shared" si="50"/>
        <v>0</v>
      </c>
      <c r="BB70" s="134">
        <f t="shared" si="50"/>
        <v>0</v>
      </c>
      <c r="BC70" s="134">
        <f t="shared" si="50"/>
        <v>0</v>
      </c>
      <c r="BD70" s="134">
        <f t="shared" si="50"/>
        <v>0</v>
      </c>
      <c r="BE70" s="134">
        <f t="shared" si="50"/>
        <v>0</v>
      </c>
      <c r="BF70" s="134">
        <f t="shared" si="50"/>
        <v>0</v>
      </c>
      <c r="BG70" s="45">
        <f>V70+AX70</f>
        <v>648</v>
      </c>
    </row>
    <row r="71" spans="1:59" x14ac:dyDescent="0.25">
      <c r="A71" s="225"/>
      <c r="B71" s="194" t="s">
        <v>52</v>
      </c>
      <c r="C71" s="194"/>
      <c r="D71" s="194"/>
      <c r="E71" s="14">
        <f>E69+E70</f>
        <v>54</v>
      </c>
      <c r="F71" s="14">
        <f t="shared" ref="F71:AX71" si="53">F69+F70</f>
        <v>54</v>
      </c>
      <c r="G71" s="14">
        <f t="shared" si="53"/>
        <v>54</v>
      </c>
      <c r="H71" s="14">
        <f t="shared" si="53"/>
        <v>54</v>
      </c>
      <c r="I71" s="14">
        <f t="shared" si="53"/>
        <v>54</v>
      </c>
      <c r="J71" s="14">
        <f t="shared" si="53"/>
        <v>54</v>
      </c>
      <c r="K71" s="14">
        <f t="shared" si="53"/>
        <v>54</v>
      </c>
      <c r="L71" s="14">
        <f t="shared" si="53"/>
        <v>54</v>
      </c>
      <c r="M71" s="14">
        <f t="shared" si="53"/>
        <v>54</v>
      </c>
      <c r="N71" s="14">
        <f t="shared" si="53"/>
        <v>54</v>
      </c>
      <c r="O71" s="14">
        <f t="shared" si="53"/>
        <v>54</v>
      </c>
      <c r="P71" s="14">
        <f t="shared" si="53"/>
        <v>54</v>
      </c>
      <c r="Q71" s="14">
        <f t="shared" si="53"/>
        <v>54</v>
      </c>
      <c r="R71" s="14">
        <f t="shared" si="53"/>
        <v>54</v>
      </c>
      <c r="S71" s="14">
        <f t="shared" si="53"/>
        <v>54</v>
      </c>
      <c r="T71" s="14">
        <f t="shared" si="53"/>
        <v>54</v>
      </c>
      <c r="U71" s="14">
        <f t="shared" si="53"/>
        <v>0</v>
      </c>
      <c r="V71" s="87">
        <f t="shared" ref="V71" si="54">SUM(E71:T71)</f>
        <v>864</v>
      </c>
      <c r="W71" s="134">
        <v>0</v>
      </c>
      <c r="X71" s="134">
        <v>0</v>
      </c>
      <c r="Y71" s="14">
        <f t="shared" si="53"/>
        <v>54</v>
      </c>
      <c r="Z71" s="14">
        <f t="shared" si="53"/>
        <v>54</v>
      </c>
      <c r="AA71" s="14">
        <f t="shared" si="53"/>
        <v>54</v>
      </c>
      <c r="AB71" s="14">
        <f t="shared" si="53"/>
        <v>54</v>
      </c>
      <c r="AC71" s="14">
        <f t="shared" si="53"/>
        <v>54</v>
      </c>
      <c r="AD71" s="14">
        <f t="shared" si="53"/>
        <v>54</v>
      </c>
      <c r="AE71" s="14">
        <f t="shared" si="53"/>
        <v>54</v>
      </c>
      <c r="AF71" s="14">
        <f t="shared" si="53"/>
        <v>54</v>
      </c>
      <c r="AG71" s="14">
        <f t="shared" si="53"/>
        <v>54</v>
      </c>
      <c r="AH71" s="14">
        <f t="shared" si="53"/>
        <v>54</v>
      </c>
      <c r="AI71" s="14">
        <f t="shared" si="53"/>
        <v>54</v>
      </c>
      <c r="AJ71" s="14">
        <f t="shared" si="53"/>
        <v>54</v>
      </c>
      <c r="AK71" s="14">
        <f t="shared" si="53"/>
        <v>54</v>
      </c>
      <c r="AL71" s="14">
        <f t="shared" si="53"/>
        <v>54</v>
      </c>
      <c r="AM71" s="14">
        <f t="shared" si="53"/>
        <v>54</v>
      </c>
      <c r="AN71" s="14">
        <f t="shared" si="53"/>
        <v>54</v>
      </c>
      <c r="AO71" s="14">
        <f t="shared" si="53"/>
        <v>54</v>
      </c>
      <c r="AP71" s="14">
        <f t="shared" si="53"/>
        <v>54</v>
      </c>
      <c r="AQ71" s="14">
        <f t="shared" si="53"/>
        <v>54</v>
      </c>
      <c r="AR71" s="14">
        <f t="shared" si="53"/>
        <v>54</v>
      </c>
      <c r="AS71" s="14">
        <f t="shared" si="53"/>
        <v>36</v>
      </c>
      <c r="AT71" s="14">
        <f t="shared" si="53"/>
        <v>36</v>
      </c>
      <c r="AU71" s="14">
        <f t="shared" si="53"/>
        <v>36</v>
      </c>
      <c r="AV71" s="14">
        <f t="shared" si="53"/>
        <v>36</v>
      </c>
      <c r="AW71" s="14">
        <f t="shared" si="53"/>
        <v>0</v>
      </c>
      <c r="AX71" s="14">
        <f t="shared" si="53"/>
        <v>1224</v>
      </c>
      <c r="AY71" s="134">
        <f t="shared" si="50"/>
        <v>0</v>
      </c>
      <c r="AZ71" s="134">
        <f t="shared" si="50"/>
        <v>0</v>
      </c>
      <c r="BA71" s="134">
        <f t="shared" si="50"/>
        <v>0</v>
      </c>
      <c r="BB71" s="134">
        <f t="shared" si="50"/>
        <v>0</v>
      </c>
      <c r="BC71" s="134">
        <f t="shared" si="50"/>
        <v>0</v>
      </c>
      <c r="BD71" s="134">
        <f t="shared" si="50"/>
        <v>0</v>
      </c>
      <c r="BE71" s="134">
        <f t="shared" si="50"/>
        <v>0</v>
      </c>
      <c r="BF71" s="134">
        <f t="shared" si="50"/>
        <v>0</v>
      </c>
      <c r="BG71" s="14">
        <f>V71+AX71</f>
        <v>2088</v>
      </c>
    </row>
    <row r="72" spans="1:5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/>
      <c r="B73" s="23"/>
      <c r="C73" s="24" t="s">
        <v>105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/>
      <c r="B74" s="49"/>
      <c r="C74" s="24" t="s">
        <v>106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47"/>
      <c r="C75" s="24" t="s">
        <v>115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mergeCells count="97">
    <mergeCell ref="AW3:AW4"/>
    <mergeCell ref="AF3:AI3"/>
    <mergeCell ref="AB3:AD3"/>
    <mergeCell ref="AE3:AE4"/>
    <mergeCell ref="W3:W4"/>
    <mergeCell ref="C17:C18"/>
    <mergeCell ref="B21:B22"/>
    <mergeCell ref="C21:C22"/>
    <mergeCell ref="B23:B24"/>
    <mergeCell ref="C23:C24"/>
    <mergeCell ref="C19:C20"/>
    <mergeCell ref="A1:G1"/>
    <mergeCell ref="C13:C14"/>
    <mergeCell ref="A3:A8"/>
    <mergeCell ref="C15:C16"/>
    <mergeCell ref="B13:B14"/>
    <mergeCell ref="B15:B16"/>
    <mergeCell ref="B11:B12"/>
    <mergeCell ref="B9:B10"/>
    <mergeCell ref="C9:C10"/>
    <mergeCell ref="C11:C12"/>
    <mergeCell ref="A9:A71"/>
    <mergeCell ref="B59:B60"/>
    <mergeCell ref="C59:C60"/>
    <mergeCell ref="B62:B63"/>
    <mergeCell ref="C62:C63"/>
    <mergeCell ref="B17:B18"/>
    <mergeCell ref="BG3:BG8"/>
    <mergeCell ref="AJ3:AJ4"/>
    <mergeCell ref="AK3:AM3"/>
    <mergeCell ref="AN3:AN4"/>
    <mergeCell ref="AO3:AR3"/>
    <mergeCell ref="AS3:AV3"/>
    <mergeCell ref="R5:AR5"/>
    <mergeCell ref="AS5:BF5"/>
    <mergeCell ref="S7:AR7"/>
    <mergeCell ref="AS7:BF7"/>
    <mergeCell ref="R3:U3"/>
    <mergeCell ref="AY3:BA3"/>
    <mergeCell ref="BB3:BB4"/>
    <mergeCell ref="X3:Z3"/>
    <mergeCell ref="AX3:AX4"/>
    <mergeCell ref="AA3:AA4"/>
    <mergeCell ref="C33:C34"/>
    <mergeCell ref="B51:B52"/>
    <mergeCell ref="B33:B34"/>
    <mergeCell ref="C51:C52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B55:B56"/>
    <mergeCell ref="C55:C56"/>
    <mergeCell ref="B27:B28"/>
    <mergeCell ref="C27:C28"/>
    <mergeCell ref="B57:B58"/>
    <mergeCell ref="C57:C58"/>
    <mergeCell ref="B29:B30"/>
    <mergeCell ref="C29:C30"/>
    <mergeCell ref="B31:B32"/>
    <mergeCell ref="C31:C32"/>
    <mergeCell ref="B53:B54"/>
    <mergeCell ref="C53:C54"/>
    <mergeCell ref="B43:B44"/>
    <mergeCell ref="C43:C44"/>
    <mergeCell ref="B47:B48"/>
    <mergeCell ref="C47:C48"/>
    <mergeCell ref="B39:B40"/>
    <mergeCell ref="C39:C40"/>
    <mergeCell ref="B41:B42"/>
    <mergeCell ref="C41:C42"/>
    <mergeCell ref="B35:B36"/>
    <mergeCell ref="C35:C36"/>
    <mergeCell ref="B70:D70"/>
    <mergeCell ref="B71:D71"/>
    <mergeCell ref="B19:B20"/>
    <mergeCell ref="B64:B65"/>
    <mergeCell ref="C64:C65"/>
    <mergeCell ref="B66:B67"/>
    <mergeCell ref="C66:C67"/>
    <mergeCell ref="B69:D69"/>
    <mergeCell ref="B25:B26"/>
    <mergeCell ref="B45:B46"/>
    <mergeCell ref="C45:C46"/>
    <mergeCell ref="B49:B50"/>
    <mergeCell ref="C49:C50"/>
    <mergeCell ref="C25:C26"/>
    <mergeCell ref="B37:B38"/>
    <mergeCell ref="C37:C38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3"/>
  <sheetViews>
    <sheetView zoomScale="90" zoomScaleNormal="90" zoomScaleSheetLayoutView="100" workbookViewId="0">
      <pane xSplit="3" ySplit="4" topLeftCell="D23" activePane="bottomRight" state="frozen"/>
      <selection pane="topRight" activeCell="D1" sqref="D1"/>
      <selection pane="bottomLeft" activeCell="A3" sqref="A3"/>
      <selection pane="bottomRight" activeCell="C30" sqref="C30:C31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8.140625" style="1" customWidth="1"/>
    <col min="4" max="4" width="9.140625" style="1"/>
    <col min="5" max="6" width="5.28515625" style="1" customWidth="1"/>
    <col min="7" max="7" width="5" style="1" customWidth="1"/>
    <col min="8" max="8" width="4.85546875" style="1" customWidth="1"/>
    <col min="9" max="9" width="5" style="1" customWidth="1"/>
    <col min="10" max="10" width="5.140625" style="1" customWidth="1"/>
    <col min="11" max="11" width="5.42578125" style="1" customWidth="1"/>
    <col min="12" max="12" width="4.85546875" style="1" customWidth="1"/>
    <col min="13" max="13" width="5.28515625" style="1" customWidth="1"/>
    <col min="14" max="14" width="4.7109375" style="1" customWidth="1"/>
    <col min="15" max="15" width="4.85546875" style="1" customWidth="1"/>
    <col min="16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144" customWidth="1"/>
    <col min="26" max="26" width="5.140625" style="144" customWidth="1"/>
    <col min="27" max="27" width="5" style="144" customWidth="1"/>
    <col min="28" max="30" width="4.85546875" style="144" customWidth="1"/>
    <col min="31" max="33" width="5" style="145" customWidth="1"/>
    <col min="34" max="34" width="4.7109375" style="145" customWidth="1"/>
    <col min="35" max="37" width="4.85546875" style="145" customWidth="1"/>
    <col min="38" max="38" width="5" style="145" customWidth="1"/>
    <col min="39" max="41" width="4.85546875" style="145" customWidth="1"/>
    <col min="42" max="42" width="5" style="145" customWidth="1"/>
    <col min="43" max="43" width="4.85546875" style="145" customWidth="1"/>
    <col min="44" max="44" width="4.5703125" style="145" customWidth="1"/>
    <col min="45" max="47" width="4.85546875" style="1" customWidth="1"/>
    <col min="48" max="48" width="5" style="1" customWidth="1"/>
    <col min="49" max="49" width="5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1" spans="1:59" x14ac:dyDescent="0.25">
      <c r="B1" s="239" t="s">
        <v>0</v>
      </c>
      <c r="C1" s="239"/>
      <c r="D1" s="239"/>
      <c r="E1" s="239"/>
      <c r="F1" s="239"/>
      <c r="G1" s="239"/>
      <c r="H1" s="239"/>
    </row>
    <row r="2" spans="1:59" s="5" customFormat="1" ht="15" customHeight="1" x14ac:dyDescent="0.25">
      <c r="A2" s="225" t="s">
        <v>1</v>
      </c>
      <c r="B2" s="225" t="s">
        <v>2</v>
      </c>
      <c r="C2" s="226" t="s">
        <v>3</v>
      </c>
      <c r="D2" s="227" t="s">
        <v>4</v>
      </c>
      <c r="E2" s="224" t="s">
        <v>5</v>
      </c>
      <c r="F2" s="224"/>
      <c r="G2" s="224"/>
      <c r="H2" s="224"/>
      <c r="I2" s="225" t="s">
        <v>190</v>
      </c>
      <c r="J2" s="224" t="s">
        <v>6</v>
      </c>
      <c r="K2" s="224"/>
      <c r="L2" s="224"/>
      <c r="M2" s="225" t="s">
        <v>7</v>
      </c>
      <c r="N2" s="224" t="s">
        <v>8</v>
      </c>
      <c r="O2" s="224"/>
      <c r="P2" s="224"/>
      <c r="Q2" s="224"/>
      <c r="R2" s="224" t="s">
        <v>9</v>
      </c>
      <c r="S2" s="224"/>
      <c r="T2" s="224"/>
      <c r="U2" s="224"/>
      <c r="V2" s="267" t="s">
        <v>196</v>
      </c>
      <c r="W2" s="225" t="s">
        <v>201</v>
      </c>
      <c r="X2" s="224" t="s">
        <v>10</v>
      </c>
      <c r="Y2" s="224"/>
      <c r="Z2" s="224"/>
      <c r="AA2" s="268" t="s">
        <v>202</v>
      </c>
      <c r="AB2" s="269" t="s">
        <v>11</v>
      </c>
      <c r="AC2" s="269"/>
      <c r="AD2" s="269"/>
      <c r="AE2" s="270" t="s">
        <v>203</v>
      </c>
      <c r="AF2" s="271" t="s">
        <v>12</v>
      </c>
      <c r="AG2" s="271"/>
      <c r="AH2" s="271"/>
      <c r="AI2" s="271"/>
      <c r="AJ2" s="270" t="s">
        <v>13</v>
      </c>
      <c r="AK2" s="271" t="s">
        <v>14</v>
      </c>
      <c r="AL2" s="271"/>
      <c r="AM2" s="271"/>
      <c r="AN2" s="270" t="s">
        <v>15</v>
      </c>
      <c r="AO2" s="272" t="s">
        <v>16</v>
      </c>
      <c r="AP2" s="273"/>
      <c r="AQ2" s="273"/>
      <c r="AR2" s="274"/>
      <c r="AS2" s="233" t="s">
        <v>17</v>
      </c>
      <c r="AT2" s="234"/>
      <c r="AU2" s="234"/>
      <c r="AV2" s="235"/>
      <c r="AW2" s="275" t="s">
        <v>201</v>
      </c>
      <c r="AX2" s="267" t="s">
        <v>205</v>
      </c>
      <c r="AY2" s="224" t="s">
        <v>19</v>
      </c>
      <c r="AZ2" s="224"/>
      <c r="BA2" s="224"/>
      <c r="BB2" s="238" t="s">
        <v>20</v>
      </c>
      <c r="BC2" s="224" t="s">
        <v>21</v>
      </c>
      <c r="BD2" s="224"/>
      <c r="BE2" s="224"/>
      <c r="BF2" s="224"/>
      <c r="BG2" s="230" t="s">
        <v>22</v>
      </c>
    </row>
    <row r="3" spans="1:59" s="5" customFormat="1" ht="61.5" customHeight="1" x14ac:dyDescent="0.25">
      <c r="A3" s="225"/>
      <c r="B3" s="225"/>
      <c r="C3" s="226"/>
      <c r="D3" s="227"/>
      <c r="E3" s="6" t="s">
        <v>32</v>
      </c>
      <c r="F3" s="6" t="s">
        <v>33</v>
      </c>
      <c r="G3" s="6" t="s">
        <v>23</v>
      </c>
      <c r="H3" s="6" t="s">
        <v>24</v>
      </c>
      <c r="I3" s="225"/>
      <c r="J3" s="6" t="s">
        <v>25</v>
      </c>
      <c r="K3" s="6" t="s">
        <v>26</v>
      </c>
      <c r="L3" s="6" t="s">
        <v>27</v>
      </c>
      <c r="M3" s="225"/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23</v>
      </c>
      <c r="U3" s="6" t="s">
        <v>24</v>
      </c>
      <c r="V3" s="276"/>
      <c r="W3" s="225"/>
      <c r="X3" s="6" t="s">
        <v>34</v>
      </c>
      <c r="Y3" s="277" t="s">
        <v>35</v>
      </c>
      <c r="Z3" s="277" t="s">
        <v>36</v>
      </c>
      <c r="AA3" s="268"/>
      <c r="AB3" s="277" t="s">
        <v>37</v>
      </c>
      <c r="AC3" s="277" t="s">
        <v>38</v>
      </c>
      <c r="AD3" s="277" t="s">
        <v>39</v>
      </c>
      <c r="AE3" s="270"/>
      <c r="AF3" s="278" t="s">
        <v>37</v>
      </c>
      <c r="AG3" s="278" t="s">
        <v>38</v>
      </c>
      <c r="AH3" s="278" t="s">
        <v>39</v>
      </c>
      <c r="AI3" s="278" t="s">
        <v>40</v>
      </c>
      <c r="AJ3" s="270"/>
      <c r="AK3" s="278" t="s">
        <v>25</v>
      </c>
      <c r="AL3" s="278" t="s">
        <v>26</v>
      </c>
      <c r="AM3" s="278" t="s">
        <v>27</v>
      </c>
      <c r="AN3" s="270"/>
      <c r="AO3" s="278" t="s">
        <v>41</v>
      </c>
      <c r="AP3" s="278" t="s">
        <v>42</v>
      </c>
      <c r="AQ3" s="278" t="s">
        <v>43</v>
      </c>
      <c r="AR3" s="278" t="s">
        <v>44</v>
      </c>
      <c r="AS3" s="6" t="s">
        <v>32</v>
      </c>
      <c r="AT3" s="6" t="s">
        <v>33</v>
      </c>
      <c r="AU3" s="6" t="s">
        <v>23</v>
      </c>
      <c r="AV3" s="6" t="s">
        <v>24</v>
      </c>
      <c r="AW3" s="279"/>
      <c r="AX3" s="276"/>
      <c r="AY3" s="6" t="s">
        <v>25</v>
      </c>
      <c r="AZ3" s="6" t="s">
        <v>26</v>
      </c>
      <c r="BA3" s="6" t="s">
        <v>27</v>
      </c>
      <c r="BB3" s="225"/>
      <c r="BC3" s="6" t="s">
        <v>28</v>
      </c>
      <c r="BD3" s="6" t="s">
        <v>29</v>
      </c>
      <c r="BE3" s="6" t="s">
        <v>30</v>
      </c>
      <c r="BF3" s="6" t="s">
        <v>31</v>
      </c>
      <c r="BG3" s="230"/>
    </row>
    <row r="4" spans="1:59" s="5" customFormat="1" x14ac:dyDescent="0.25">
      <c r="A4" s="225"/>
      <c r="B4" s="225"/>
      <c r="C4" s="226"/>
      <c r="D4" s="227"/>
      <c r="E4" s="233" t="s">
        <v>45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  <c r="R4" s="233" t="s">
        <v>46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5"/>
      <c r="AS4" s="233" t="s">
        <v>46</v>
      </c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5"/>
      <c r="BG4" s="230"/>
    </row>
    <row r="5" spans="1:59" s="5" customFormat="1" x14ac:dyDescent="0.25">
      <c r="A5" s="225"/>
      <c r="B5" s="225"/>
      <c r="C5" s="226"/>
      <c r="D5" s="227"/>
      <c r="E5" s="186">
        <v>35</v>
      </c>
      <c r="F5" s="186">
        <v>36</v>
      </c>
      <c r="G5" s="186">
        <v>37</v>
      </c>
      <c r="H5" s="186">
        <v>38</v>
      </c>
      <c r="I5" s="186">
        <v>39</v>
      </c>
      <c r="J5" s="186">
        <v>40</v>
      </c>
      <c r="K5" s="186">
        <v>41</v>
      </c>
      <c r="L5" s="186">
        <v>42</v>
      </c>
      <c r="M5" s="186">
        <v>43</v>
      </c>
      <c r="N5" s="186">
        <v>44</v>
      </c>
      <c r="O5" s="186">
        <v>45</v>
      </c>
      <c r="P5" s="186">
        <v>46</v>
      </c>
      <c r="Q5" s="186">
        <v>47</v>
      </c>
      <c r="R5" s="186">
        <v>48</v>
      </c>
      <c r="S5" s="186">
        <v>49</v>
      </c>
      <c r="T5" s="186">
        <v>50</v>
      </c>
      <c r="U5" s="186">
        <v>51</v>
      </c>
      <c r="V5" s="188"/>
      <c r="W5" s="186">
        <v>52</v>
      </c>
      <c r="X5" s="186">
        <v>1</v>
      </c>
      <c r="Y5" s="151">
        <v>2</v>
      </c>
      <c r="Z5" s="151">
        <v>3</v>
      </c>
      <c r="AA5" s="151">
        <v>4</v>
      </c>
      <c r="AB5" s="151">
        <v>5</v>
      </c>
      <c r="AC5" s="151">
        <v>6</v>
      </c>
      <c r="AD5" s="151">
        <v>7</v>
      </c>
      <c r="AE5" s="150">
        <v>8</v>
      </c>
      <c r="AF5" s="150">
        <v>9</v>
      </c>
      <c r="AG5" s="150">
        <v>10</v>
      </c>
      <c r="AH5" s="150">
        <v>11</v>
      </c>
      <c r="AI5" s="150">
        <v>12</v>
      </c>
      <c r="AJ5" s="150">
        <v>13</v>
      </c>
      <c r="AK5" s="150">
        <v>14</v>
      </c>
      <c r="AL5" s="150">
        <v>15</v>
      </c>
      <c r="AM5" s="150">
        <v>16</v>
      </c>
      <c r="AN5" s="150">
        <v>17</v>
      </c>
      <c r="AO5" s="150">
        <v>18</v>
      </c>
      <c r="AP5" s="150">
        <v>19</v>
      </c>
      <c r="AQ5" s="150">
        <v>20</v>
      </c>
      <c r="AR5" s="150">
        <v>21</v>
      </c>
      <c r="AS5" s="186">
        <v>22</v>
      </c>
      <c r="AT5" s="186">
        <v>23</v>
      </c>
      <c r="AU5" s="186">
        <v>24</v>
      </c>
      <c r="AV5" s="186">
        <v>25</v>
      </c>
      <c r="AW5" s="9"/>
      <c r="AX5" s="186">
        <v>26</v>
      </c>
      <c r="AY5" s="186">
        <v>27</v>
      </c>
      <c r="AZ5" s="186">
        <v>28</v>
      </c>
      <c r="BA5" s="186">
        <v>29</v>
      </c>
      <c r="BB5" s="186">
        <v>30</v>
      </c>
      <c r="BC5" s="186">
        <v>31</v>
      </c>
      <c r="BD5" s="186">
        <v>32</v>
      </c>
      <c r="BE5" s="186">
        <v>33</v>
      </c>
      <c r="BF5" s="186">
        <v>34</v>
      </c>
      <c r="BG5" s="230"/>
    </row>
    <row r="6" spans="1:59" s="5" customFormat="1" x14ac:dyDescent="0.25">
      <c r="A6" s="225"/>
      <c r="B6" s="225"/>
      <c r="C6" s="226"/>
      <c r="D6" s="227"/>
      <c r="E6" s="233" t="s">
        <v>47</v>
      </c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3" t="s">
        <v>47</v>
      </c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 t="s">
        <v>47</v>
      </c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5"/>
      <c r="BG6" s="230"/>
    </row>
    <row r="7" spans="1:59" s="5" customFormat="1" x14ac:dyDescent="0.25">
      <c r="A7" s="225"/>
      <c r="B7" s="225"/>
      <c r="C7" s="226"/>
      <c r="D7" s="227"/>
      <c r="E7" s="186">
        <v>1</v>
      </c>
      <c r="F7" s="186">
        <v>2</v>
      </c>
      <c r="G7" s="186">
        <v>3</v>
      </c>
      <c r="H7" s="186">
        <v>4</v>
      </c>
      <c r="I7" s="186">
        <v>5</v>
      </c>
      <c r="J7" s="186">
        <v>6</v>
      </c>
      <c r="K7" s="186">
        <v>7</v>
      </c>
      <c r="L7" s="186">
        <v>8</v>
      </c>
      <c r="M7" s="186">
        <v>9</v>
      </c>
      <c r="N7" s="186">
        <v>10</v>
      </c>
      <c r="O7" s="186">
        <v>11</v>
      </c>
      <c r="P7" s="186">
        <v>12</v>
      </c>
      <c r="Q7" s="186">
        <v>13</v>
      </c>
      <c r="R7" s="186">
        <v>14</v>
      </c>
      <c r="S7" s="186">
        <v>15</v>
      </c>
      <c r="T7" s="186">
        <v>16</v>
      </c>
      <c r="U7" s="186">
        <v>17</v>
      </c>
      <c r="V7" s="188"/>
      <c r="W7" s="186">
        <v>18</v>
      </c>
      <c r="X7" s="186">
        <v>19</v>
      </c>
      <c r="Y7" s="151">
        <v>20</v>
      </c>
      <c r="Z7" s="151">
        <v>21</v>
      </c>
      <c r="AA7" s="151">
        <v>22</v>
      </c>
      <c r="AB7" s="151">
        <v>23</v>
      </c>
      <c r="AC7" s="151">
        <v>24</v>
      </c>
      <c r="AD7" s="151">
        <v>25</v>
      </c>
      <c r="AE7" s="150">
        <v>26</v>
      </c>
      <c r="AF7" s="150">
        <v>27</v>
      </c>
      <c r="AG7" s="150">
        <v>28</v>
      </c>
      <c r="AH7" s="150">
        <v>29</v>
      </c>
      <c r="AI7" s="150">
        <v>30</v>
      </c>
      <c r="AJ7" s="150">
        <v>31</v>
      </c>
      <c r="AK7" s="150">
        <v>32</v>
      </c>
      <c r="AL7" s="150">
        <v>33</v>
      </c>
      <c r="AM7" s="150">
        <v>34</v>
      </c>
      <c r="AN7" s="150">
        <v>35</v>
      </c>
      <c r="AO7" s="150">
        <v>36</v>
      </c>
      <c r="AP7" s="150">
        <v>37</v>
      </c>
      <c r="AQ7" s="150">
        <v>38</v>
      </c>
      <c r="AR7" s="150">
        <v>39</v>
      </c>
      <c r="AS7" s="186">
        <v>40</v>
      </c>
      <c r="AT7" s="186">
        <v>41</v>
      </c>
      <c r="AU7" s="186">
        <v>42</v>
      </c>
      <c r="AV7" s="186">
        <v>43</v>
      </c>
      <c r="AW7" s="9"/>
      <c r="AX7" s="186">
        <v>44</v>
      </c>
      <c r="AY7" s="186">
        <v>45</v>
      </c>
      <c r="AZ7" s="186">
        <v>46</v>
      </c>
      <c r="BA7" s="186">
        <v>47</v>
      </c>
      <c r="BB7" s="186">
        <v>48</v>
      </c>
      <c r="BC7" s="186">
        <v>49</v>
      </c>
      <c r="BD7" s="186">
        <v>50</v>
      </c>
      <c r="BE7" s="186">
        <v>51</v>
      </c>
      <c r="BF7" s="186">
        <v>52</v>
      </c>
      <c r="BG7" s="230"/>
    </row>
    <row r="8" spans="1:59" x14ac:dyDescent="0.25">
      <c r="A8" s="225" t="s">
        <v>204</v>
      </c>
      <c r="B8" s="215" t="s">
        <v>55</v>
      </c>
      <c r="C8" s="240" t="s">
        <v>56</v>
      </c>
      <c r="D8" s="73" t="s">
        <v>48</v>
      </c>
      <c r="E8" s="180">
        <f t="shared" ref="E8:BF9" si="0">E10+E12+E14</f>
        <v>7</v>
      </c>
      <c r="F8" s="180">
        <f t="shared" si="0"/>
        <v>7</v>
      </c>
      <c r="G8" s="180">
        <f t="shared" si="0"/>
        <v>7</v>
      </c>
      <c r="H8" s="180">
        <f t="shared" si="0"/>
        <v>7</v>
      </c>
      <c r="I8" s="180">
        <f t="shared" si="0"/>
        <v>7</v>
      </c>
      <c r="J8" s="180">
        <f t="shared" si="0"/>
        <v>7</v>
      </c>
      <c r="K8" s="180">
        <f t="shared" si="0"/>
        <v>7</v>
      </c>
      <c r="L8" s="180">
        <f t="shared" si="0"/>
        <v>7</v>
      </c>
      <c r="M8" s="180">
        <f t="shared" si="0"/>
        <v>7</v>
      </c>
      <c r="N8" s="180">
        <f t="shared" si="0"/>
        <v>7</v>
      </c>
      <c r="O8" s="180">
        <f t="shared" si="0"/>
        <v>7</v>
      </c>
      <c r="P8" s="180">
        <f t="shared" si="0"/>
        <v>7</v>
      </c>
      <c r="Q8" s="180">
        <f t="shared" si="0"/>
        <v>7</v>
      </c>
      <c r="R8" s="180">
        <f t="shared" si="0"/>
        <v>7</v>
      </c>
      <c r="S8" s="180">
        <f t="shared" si="0"/>
        <v>7</v>
      </c>
      <c r="T8" s="180">
        <f t="shared" si="0"/>
        <v>7</v>
      </c>
      <c r="U8" s="180">
        <f t="shared" si="0"/>
        <v>0</v>
      </c>
      <c r="V8" s="180">
        <f t="shared" si="0"/>
        <v>112</v>
      </c>
      <c r="W8" s="180">
        <f t="shared" si="0"/>
        <v>0</v>
      </c>
      <c r="X8" s="180">
        <f t="shared" si="0"/>
        <v>0</v>
      </c>
      <c r="Y8" s="77">
        <f t="shared" si="0"/>
        <v>2</v>
      </c>
      <c r="Z8" s="77">
        <f t="shared" si="0"/>
        <v>2</v>
      </c>
      <c r="AA8" s="77">
        <f t="shared" si="0"/>
        <v>2</v>
      </c>
      <c r="AB8" s="77">
        <f t="shared" si="0"/>
        <v>2</v>
      </c>
      <c r="AC8" s="77">
        <f t="shared" si="0"/>
        <v>2</v>
      </c>
      <c r="AD8" s="77">
        <f t="shared" si="0"/>
        <v>2</v>
      </c>
      <c r="AE8" s="77">
        <f t="shared" si="0"/>
        <v>4</v>
      </c>
      <c r="AF8" s="77">
        <f t="shared" si="0"/>
        <v>4</v>
      </c>
      <c r="AG8" s="77">
        <f t="shared" si="0"/>
        <v>4</v>
      </c>
      <c r="AH8" s="77">
        <f t="shared" si="0"/>
        <v>4</v>
      </c>
      <c r="AI8" s="77">
        <f t="shared" si="0"/>
        <v>4</v>
      </c>
      <c r="AJ8" s="77">
        <f t="shared" si="0"/>
        <v>4</v>
      </c>
      <c r="AK8" s="77">
        <f t="shared" si="0"/>
        <v>4</v>
      </c>
      <c r="AL8" s="77">
        <f t="shared" si="0"/>
        <v>4</v>
      </c>
      <c r="AM8" s="77">
        <f t="shared" si="0"/>
        <v>4</v>
      </c>
      <c r="AN8" s="77">
        <f t="shared" si="0"/>
        <v>4</v>
      </c>
      <c r="AO8" s="77">
        <f t="shared" si="0"/>
        <v>4</v>
      </c>
      <c r="AP8" s="77">
        <f t="shared" si="0"/>
        <v>8</v>
      </c>
      <c r="AQ8" s="77">
        <f t="shared" si="0"/>
        <v>8</v>
      </c>
      <c r="AR8" s="77">
        <f t="shared" si="0"/>
        <v>8</v>
      </c>
      <c r="AS8" s="180">
        <f t="shared" si="0"/>
        <v>0</v>
      </c>
      <c r="AT8" s="180">
        <f t="shared" si="0"/>
        <v>0</v>
      </c>
      <c r="AU8" s="180">
        <f t="shared" si="0"/>
        <v>0</v>
      </c>
      <c r="AV8" s="180">
        <f t="shared" si="0"/>
        <v>0</v>
      </c>
      <c r="AW8" s="180">
        <f t="shared" si="0"/>
        <v>80</v>
      </c>
      <c r="AX8" s="180">
        <f t="shared" si="0"/>
        <v>0</v>
      </c>
      <c r="AY8" s="180">
        <f t="shared" si="0"/>
        <v>0</v>
      </c>
      <c r="AZ8" s="180">
        <f t="shared" si="0"/>
        <v>0</v>
      </c>
      <c r="BA8" s="180">
        <f t="shared" si="0"/>
        <v>0</v>
      </c>
      <c r="BB8" s="180">
        <f t="shared" si="0"/>
        <v>0</v>
      </c>
      <c r="BC8" s="180">
        <f t="shared" si="0"/>
        <v>0</v>
      </c>
      <c r="BD8" s="180">
        <f t="shared" si="0"/>
        <v>0</v>
      </c>
      <c r="BE8" s="180">
        <f t="shared" si="0"/>
        <v>0</v>
      </c>
      <c r="BF8" s="180">
        <f t="shared" si="0"/>
        <v>0</v>
      </c>
      <c r="BG8" s="180">
        <f t="shared" ref="BG8:BG58" si="1">V8+AW8</f>
        <v>192</v>
      </c>
    </row>
    <row r="9" spans="1:59" x14ac:dyDescent="0.25">
      <c r="A9" s="225"/>
      <c r="B9" s="215"/>
      <c r="C9" s="241"/>
      <c r="D9" s="73" t="s">
        <v>49</v>
      </c>
      <c r="E9" s="78">
        <f t="shared" si="0"/>
        <v>3.5</v>
      </c>
      <c r="F9" s="78">
        <f t="shared" si="0"/>
        <v>3.5</v>
      </c>
      <c r="G9" s="78">
        <f t="shared" si="0"/>
        <v>3.5</v>
      </c>
      <c r="H9" s="78">
        <f t="shared" si="0"/>
        <v>3.5</v>
      </c>
      <c r="I9" s="78">
        <f t="shared" si="0"/>
        <v>3.5</v>
      </c>
      <c r="J9" s="78">
        <f t="shared" si="0"/>
        <v>3.5</v>
      </c>
      <c r="K9" s="78">
        <f t="shared" si="0"/>
        <v>3.5</v>
      </c>
      <c r="L9" s="78">
        <f t="shared" si="0"/>
        <v>3.5</v>
      </c>
      <c r="M9" s="78">
        <f t="shared" si="0"/>
        <v>3.5</v>
      </c>
      <c r="N9" s="78">
        <f t="shared" si="0"/>
        <v>3.5</v>
      </c>
      <c r="O9" s="78">
        <f t="shared" si="0"/>
        <v>3.5</v>
      </c>
      <c r="P9" s="78">
        <f t="shared" si="0"/>
        <v>3.5</v>
      </c>
      <c r="Q9" s="78">
        <f t="shared" si="0"/>
        <v>3.5</v>
      </c>
      <c r="R9" s="78">
        <f t="shared" si="0"/>
        <v>3.5</v>
      </c>
      <c r="S9" s="78">
        <f t="shared" si="0"/>
        <v>3.5</v>
      </c>
      <c r="T9" s="78">
        <f t="shared" si="0"/>
        <v>3.5</v>
      </c>
      <c r="U9" s="78">
        <f t="shared" si="0"/>
        <v>0</v>
      </c>
      <c r="V9" s="77">
        <f t="shared" si="0"/>
        <v>56</v>
      </c>
      <c r="W9" s="77">
        <f t="shared" si="0"/>
        <v>0</v>
      </c>
      <c r="X9" s="77">
        <f t="shared" si="0"/>
        <v>0</v>
      </c>
      <c r="Y9" s="77">
        <f t="shared" si="0"/>
        <v>1</v>
      </c>
      <c r="Z9" s="77">
        <f t="shared" si="0"/>
        <v>1</v>
      </c>
      <c r="AA9" s="77">
        <f t="shared" si="0"/>
        <v>1</v>
      </c>
      <c r="AB9" s="77">
        <f t="shared" si="0"/>
        <v>1</v>
      </c>
      <c r="AC9" s="77">
        <f t="shared" si="0"/>
        <v>1</v>
      </c>
      <c r="AD9" s="77">
        <f t="shared" si="0"/>
        <v>1</v>
      </c>
      <c r="AE9" s="77">
        <f t="shared" si="0"/>
        <v>2</v>
      </c>
      <c r="AF9" s="77">
        <f t="shared" si="0"/>
        <v>2</v>
      </c>
      <c r="AG9" s="77">
        <f t="shared" si="0"/>
        <v>2</v>
      </c>
      <c r="AH9" s="77">
        <f t="shared" si="0"/>
        <v>2</v>
      </c>
      <c r="AI9" s="77">
        <f t="shared" si="0"/>
        <v>2</v>
      </c>
      <c r="AJ9" s="77">
        <f t="shared" si="0"/>
        <v>2</v>
      </c>
      <c r="AK9" s="77">
        <f t="shared" si="0"/>
        <v>2</v>
      </c>
      <c r="AL9" s="77">
        <f t="shared" si="0"/>
        <v>2</v>
      </c>
      <c r="AM9" s="77">
        <f t="shared" si="0"/>
        <v>2</v>
      </c>
      <c r="AN9" s="77">
        <f t="shared" si="0"/>
        <v>2</v>
      </c>
      <c r="AO9" s="77">
        <f t="shared" si="0"/>
        <v>2</v>
      </c>
      <c r="AP9" s="77">
        <f t="shared" si="0"/>
        <v>4</v>
      </c>
      <c r="AQ9" s="77">
        <f t="shared" si="0"/>
        <v>4</v>
      </c>
      <c r="AR9" s="77">
        <f t="shared" si="0"/>
        <v>4</v>
      </c>
      <c r="AS9" s="77">
        <f t="shared" si="0"/>
        <v>0</v>
      </c>
      <c r="AT9" s="77">
        <f t="shared" si="0"/>
        <v>0</v>
      </c>
      <c r="AU9" s="77">
        <f t="shared" si="0"/>
        <v>0</v>
      </c>
      <c r="AV9" s="77">
        <f t="shared" si="0"/>
        <v>0</v>
      </c>
      <c r="AW9" s="77">
        <f t="shared" si="0"/>
        <v>40</v>
      </c>
      <c r="AX9" s="77">
        <f t="shared" si="0"/>
        <v>0</v>
      </c>
      <c r="AY9" s="77">
        <f t="shared" si="0"/>
        <v>0</v>
      </c>
      <c r="AZ9" s="77">
        <f t="shared" si="0"/>
        <v>0</v>
      </c>
      <c r="BA9" s="77">
        <f t="shared" si="0"/>
        <v>0</v>
      </c>
      <c r="BB9" s="77">
        <f t="shared" si="0"/>
        <v>0</v>
      </c>
      <c r="BC9" s="77">
        <f t="shared" si="0"/>
        <v>0</v>
      </c>
      <c r="BD9" s="77">
        <f t="shared" si="0"/>
        <v>0</v>
      </c>
      <c r="BE9" s="77">
        <f t="shared" si="0"/>
        <v>0</v>
      </c>
      <c r="BF9" s="77">
        <f t="shared" si="0"/>
        <v>0</v>
      </c>
      <c r="BG9" s="180">
        <f t="shared" si="1"/>
        <v>96</v>
      </c>
    </row>
    <row r="10" spans="1:59" x14ac:dyDescent="0.25">
      <c r="A10" s="225"/>
      <c r="B10" s="202" t="s">
        <v>57</v>
      </c>
      <c r="C10" s="242" t="s">
        <v>58</v>
      </c>
      <c r="D10" s="135" t="s">
        <v>48</v>
      </c>
      <c r="E10" s="187">
        <v>3</v>
      </c>
      <c r="F10" s="187">
        <v>3</v>
      </c>
      <c r="G10" s="187">
        <v>3</v>
      </c>
      <c r="H10" s="187">
        <v>3</v>
      </c>
      <c r="I10" s="187">
        <v>3</v>
      </c>
      <c r="J10" s="187">
        <v>3</v>
      </c>
      <c r="K10" s="187">
        <v>3</v>
      </c>
      <c r="L10" s="187">
        <v>3</v>
      </c>
      <c r="M10" s="187">
        <v>3</v>
      </c>
      <c r="N10" s="187">
        <v>3</v>
      </c>
      <c r="O10" s="187">
        <v>3</v>
      </c>
      <c r="P10" s="187">
        <v>3</v>
      </c>
      <c r="Q10" s="187">
        <v>3</v>
      </c>
      <c r="R10" s="187">
        <v>3</v>
      </c>
      <c r="S10" s="187">
        <v>3</v>
      </c>
      <c r="T10" s="187">
        <v>3</v>
      </c>
      <c r="U10" s="119">
        <v>0</v>
      </c>
      <c r="V10" s="87">
        <f t="shared" ref="V10:V58" si="2">SUM(E10:U10)</f>
        <v>48</v>
      </c>
      <c r="W10" s="13">
        <v>0</v>
      </c>
      <c r="X10" s="13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182">
        <v>0</v>
      </c>
      <c r="AL10" s="182">
        <v>0</v>
      </c>
      <c r="AM10" s="182">
        <v>0</v>
      </c>
      <c r="AN10" s="17">
        <v>0</v>
      </c>
      <c r="AO10" s="17">
        <v>0</v>
      </c>
      <c r="AP10" s="182">
        <v>0</v>
      </c>
      <c r="AQ10" s="182">
        <v>0</v>
      </c>
      <c r="AR10" s="182">
        <v>0</v>
      </c>
      <c r="AS10" s="15">
        <v>0</v>
      </c>
      <c r="AT10" s="19">
        <v>0</v>
      </c>
      <c r="AU10" s="19">
        <v>0</v>
      </c>
      <c r="AV10" s="55">
        <v>0</v>
      </c>
      <c r="AW10" s="188">
        <f t="shared" ref="AW10:AW55" si="3">SUM(W10:AV10)</f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87">
        <f t="shared" si="1"/>
        <v>48</v>
      </c>
    </row>
    <row r="11" spans="1:59" x14ac:dyDescent="0.25">
      <c r="A11" s="225"/>
      <c r="B11" s="202"/>
      <c r="C11" s="242"/>
      <c r="D11" s="135" t="s">
        <v>49</v>
      </c>
      <c r="E11" s="135">
        <v>0.5</v>
      </c>
      <c r="F11" s="135">
        <v>0.5</v>
      </c>
      <c r="G11" s="135">
        <v>0.5</v>
      </c>
      <c r="H11" s="135">
        <v>0.5</v>
      </c>
      <c r="I11" s="135">
        <v>0.5</v>
      </c>
      <c r="J11" s="135">
        <v>0.5</v>
      </c>
      <c r="K11" s="135">
        <v>0.5</v>
      </c>
      <c r="L11" s="135">
        <v>0.5</v>
      </c>
      <c r="M11" s="135">
        <v>1</v>
      </c>
      <c r="N11" s="135">
        <v>1</v>
      </c>
      <c r="O11" s="135">
        <v>1</v>
      </c>
      <c r="P11" s="135">
        <v>1</v>
      </c>
      <c r="Q11" s="135">
        <v>1</v>
      </c>
      <c r="R11" s="135">
        <v>1</v>
      </c>
      <c r="S11" s="135">
        <v>1</v>
      </c>
      <c r="T11" s="135">
        <v>1</v>
      </c>
      <c r="U11" s="119">
        <v>0</v>
      </c>
      <c r="V11" s="87">
        <f t="shared" si="2"/>
        <v>12</v>
      </c>
      <c r="W11" s="13">
        <v>0</v>
      </c>
      <c r="X11" s="13">
        <v>0</v>
      </c>
      <c r="Y11" s="182">
        <v>0</v>
      </c>
      <c r="Z11" s="182">
        <v>0</v>
      </c>
      <c r="AA11" s="182">
        <v>0</v>
      </c>
      <c r="AB11" s="182">
        <v>0</v>
      </c>
      <c r="AC11" s="182">
        <v>0</v>
      </c>
      <c r="AD11" s="182">
        <v>0</v>
      </c>
      <c r="AE11" s="182">
        <v>0</v>
      </c>
      <c r="AF11" s="182">
        <v>0</v>
      </c>
      <c r="AG11" s="182">
        <v>0</v>
      </c>
      <c r="AH11" s="182">
        <v>0</v>
      </c>
      <c r="AI11" s="182">
        <v>0</v>
      </c>
      <c r="AJ11" s="182">
        <v>0</v>
      </c>
      <c r="AK11" s="182">
        <v>0</v>
      </c>
      <c r="AL11" s="182">
        <v>0</v>
      </c>
      <c r="AM11" s="182">
        <v>0</v>
      </c>
      <c r="AN11" s="17">
        <v>0</v>
      </c>
      <c r="AO11" s="17">
        <v>0</v>
      </c>
      <c r="AP11" s="182">
        <v>0</v>
      </c>
      <c r="AQ11" s="182">
        <v>0</v>
      </c>
      <c r="AR11" s="182">
        <v>0</v>
      </c>
      <c r="AS11" s="15">
        <v>0</v>
      </c>
      <c r="AT11" s="19">
        <v>0</v>
      </c>
      <c r="AU11" s="19">
        <v>0</v>
      </c>
      <c r="AV11" s="55">
        <v>0</v>
      </c>
      <c r="AW11" s="188">
        <f t="shared" si="3"/>
        <v>0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87">
        <f t="shared" si="1"/>
        <v>12</v>
      </c>
    </row>
    <row r="12" spans="1:59" x14ac:dyDescent="0.25">
      <c r="A12" s="225"/>
      <c r="B12" s="202" t="s">
        <v>60</v>
      </c>
      <c r="C12" s="242" t="s">
        <v>53</v>
      </c>
      <c r="D12" s="135" t="s">
        <v>48</v>
      </c>
      <c r="E12" s="187">
        <v>2</v>
      </c>
      <c r="F12" s="187">
        <v>2</v>
      </c>
      <c r="G12" s="187">
        <v>2</v>
      </c>
      <c r="H12" s="187">
        <v>2</v>
      </c>
      <c r="I12" s="187">
        <v>2</v>
      </c>
      <c r="J12" s="187">
        <v>2</v>
      </c>
      <c r="K12" s="187">
        <v>2</v>
      </c>
      <c r="L12" s="187">
        <v>2</v>
      </c>
      <c r="M12" s="187">
        <v>2</v>
      </c>
      <c r="N12" s="187">
        <v>2</v>
      </c>
      <c r="O12" s="187">
        <v>2</v>
      </c>
      <c r="P12" s="187">
        <v>2</v>
      </c>
      <c r="Q12" s="187">
        <v>2</v>
      </c>
      <c r="R12" s="187">
        <v>2</v>
      </c>
      <c r="S12" s="187">
        <v>2</v>
      </c>
      <c r="T12" s="187">
        <v>2</v>
      </c>
      <c r="U12" s="119">
        <v>0</v>
      </c>
      <c r="V12" s="87">
        <f t="shared" si="2"/>
        <v>32</v>
      </c>
      <c r="W12" s="13">
        <v>0</v>
      </c>
      <c r="X12" s="13">
        <v>0</v>
      </c>
      <c r="Y12" s="140">
        <v>1</v>
      </c>
      <c r="Z12" s="140">
        <v>1</v>
      </c>
      <c r="AA12" s="140">
        <v>1</v>
      </c>
      <c r="AB12" s="140">
        <v>1</v>
      </c>
      <c r="AC12" s="150">
        <v>1</v>
      </c>
      <c r="AD12" s="146">
        <v>1</v>
      </c>
      <c r="AE12" s="146">
        <v>2</v>
      </c>
      <c r="AF12" s="150">
        <v>2</v>
      </c>
      <c r="AG12" s="150">
        <v>2</v>
      </c>
      <c r="AH12" s="150">
        <v>2</v>
      </c>
      <c r="AI12" s="150">
        <v>2</v>
      </c>
      <c r="AJ12" s="150">
        <v>2</v>
      </c>
      <c r="AK12" s="150">
        <v>2</v>
      </c>
      <c r="AL12" s="150">
        <v>2</v>
      </c>
      <c r="AM12" s="150">
        <v>2</v>
      </c>
      <c r="AN12" s="150">
        <v>2</v>
      </c>
      <c r="AO12" s="146">
        <v>2</v>
      </c>
      <c r="AP12" s="146">
        <v>4</v>
      </c>
      <c r="AQ12" s="150">
        <v>4</v>
      </c>
      <c r="AR12" s="150">
        <v>4</v>
      </c>
      <c r="AS12" s="15">
        <v>0</v>
      </c>
      <c r="AT12" s="19">
        <v>0</v>
      </c>
      <c r="AU12" s="19">
        <v>0</v>
      </c>
      <c r="AV12" s="55">
        <v>0</v>
      </c>
      <c r="AW12" s="188">
        <f t="shared" si="3"/>
        <v>40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87">
        <f t="shared" si="1"/>
        <v>72</v>
      </c>
    </row>
    <row r="13" spans="1:59" x14ac:dyDescent="0.25">
      <c r="A13" s="225"/>
      <c r="B13" s="202"/>
      <c r="C13" s="242"/>
      <c r="D13" s="135" t="s">
        <v>49</v>
      </c>
      <c r="E13" s="135">
        <v>1</v>
      </c>
      <c r="F13" s="135">
        <v>1</v>
      </c>
      <c r="G13" s="135">
        <v>1</v>
      </c>
      <c r="H13" s="135">
        <v>1</v>
      </c>
      <c r="I13" s="135">
        <v>1</v>
      </c>
      <c r="J13" s="135">
        <v>1</v>
      </c>
      <c r="K13" s="135">
        <v>1</v>
      </c>
      <c r="L13" s="135">
        <v>1</v>
      </c>
      <c r="M13" s="135">
        <v>0.5</v>
      </c>
      <c r="N13" s="135">
        <v>0.5</v>
      </c>
      <c r="O13" s="135">
        <v>0.5</v>
      </c>
      <c r="P13" s="135">
        <v>0.5</v>
      </c>
      <c r="Q13" s="135">
        <v>0.5</v>
      </c>
      <c r="R13" s="135">
        <v>0.5</v>
      </c>
      <c r="S13" s="135">
        <v>0.5</v>
      </c>
      <c r="T13" s="135">
        <v>0.5</v>
      </c>
      <c r="U13" s="119">
        <v>0</v>
      </c>
      <c r="V13" s="87">
        <f t="shared" si="2"/>
        <v>12</v>
      </c>
      <c r="W13" s="13">
        <v>0</v>
      </c>
      <c r="X13" s="13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5">
        <v>0</v>
      </c>
      <c r="AT13" s="19">
        <v>0</v>
      </c>
      <c r="AU13" s="19">
        <v>0</v>
      </c>
      <c r="AV13" s="55">
        <v>0</v>
      </c>
      <c r="AW13" s="188">
        <f t="shared" si="3"/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87">
        <f t="shared" si="1"/>
        <v>12</v>
      </c>
    </row>
    <row r="14" spans="1:59" x14ac:dyDescent="0.25">
      <c r="A14" s="225"/>
      <c r="B14" s="202" t="s">
        <v>62</v>
      </c>
      <c r="C14" s="242" t="s">
        <v>61</v>
      </c>
      <c r="D14" s="135" t="s">
        <v>48</v>
      </c>
      <c r="E14" s="187">
        <v>2</v>
      </c>
      <c r="F14" s="187">
        <v>2</v>
      </c>
      <c r="G14" s="187">
        <v>2</v>
      </c>
      <c r="H14" s="187">
        <v>2</v>
      </c>
      <c r="I14" s="187">
        <v>2</v>
      </c>
      <c r="J14" s="187">
        <v>2</v>
      </c>
      <c r="K14" s="187">
        <v>2</v>
      </c>
      <c r="L14" s="187">
        <v>2</v>
      </c>
      <c r="M14" s="187">
        <v>2</v>
      </c>
      <c r="N14" s="187">
        <v>2</v>
      </c>
      <c r="O14" s="187">
        <v>2</v>
      </c>
      <c r="P14" s="187">
        <v>2</v>
      </c>
      <c r="Q14" s="187">
        <v>2</v>
      </c>
      <c r="R14" s="187">
        <v>2</v>
      </c>
      <c r="S14" s="187">
        <v>2</v>
      </c>
      <c r="T14" s="187">
        <v>2</v>
      </c>
      <c r="U14" s="119">
        <v>0</v>
      </c>
      <c r="V14" s="87">
        <f t="shared" si="2"/>
        <v>32</v>
      </c>
      <c r="W14" s="13">
        <v>0</v>
      </c>
      <c r="X14" s="13">
        <v>0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21">
        <v>1</v>
      </c>
      <c r="AE14" s="121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140">
        <v>2</v>
      </c>
      <c r="AO14" s="146">
        <v>2</v>
      </c>
      <c r="AP14" s="121">
        <v>4</v>
      </c>
      <c r="AQ14" s="9">
        <v>4</v>
      </c>
      <c r="AR14" s="9">
        <v>4</v>
      </c>
      <c r="AS14" s="15">
        <v>0</v>
      </c>
      <c r="AT14" s="19">
        <v>0</v>
      </c>
      <c r="AU14" s="19">
        <v>0</v>
      </c>
      <c r="AV14" s="55">
        <v>0</v>
      </c>
      <c r="AW14" s="188">
        <f t="shared" si="3"/>
        <v>40</v>
      </c>
      <c r="AX14" s="120">
        <v>0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87">
        <f t="shared" si="1"/>
        <v>72</v>
      </c>
    </row>
    <row r="15" spans="1:59" x14ac:dyDescent="0.25">
      <c r="A15" s="225"/>
      <c r="B15" s="202"/>
      <c r="C15" s="242"/>
      <c r="D15" s="135" t="s">
        <v>49</v>
      </c>
      <c r="E15" s="135">
        <v>2</v>
      </c>
      <c r="F15" s="135">
        <v>2</v>
      </c>
      <c r="G15" s="135">
        <v>2</v>
      </c>
      <c r="H15" s="135">
        <v>2</v>
      </c>
      <c r="I15" s="135">
        <v>2</v>
      </c>
      <c r="J15" s="135">
        <v>2</v>
      </c>
      <c r="K15" s="135">
        <v>2</v>
      </c>
      <c r="L15" s="135">
        <v>2</v>
      </c>
      <c r="M15" s="135">
        <v>2</v>
      </c>
      <c r="N15" s="135">
        <v>2</v>
      </c>
      <c r="O15" s="135">
        <v>2</v>
      </c>
      <c r="P15" s="135">
        <v>2</v>
      </c>
      <c r="Q15" s="135">
        <v>2</v>
      </c>
      <c r="R15" s="135">
        <v>2</v>
      </c>
      <c r="S15" s="135">
        <v>2</v>
      </c>
      <c r="T15" s="135">
        <v>2</v>
      </c>
      <c r="U15" s="119">
        <v>0</v>
      </c>
      <c r="V15" s="87">
        <f t="shared" si="2"/>
        <v>32</v>
      </c>
      <c r="W15" s="13">
        <v>0</v>
      </c>
      <c r="X15" s="13">
        <v>0</v>
      </c>
      <c r="Y15" s="182">
        <v>1</v>
      </c>
      <c r="Z15" s="182">
        <v>1</v>
      </c>
      <c r="AA15" s="182">
        <v>1</v>
      </c>
      <c r="AB15" s="182">
        <v>1</v>
      </c>
      <c r="AC15" s="182">
        <v>1</v>
      </c>
      <c r="AD15" s="182">
        <v>1</v>
      </c>
      <c r="AE15" s="182">
        <v>2</v>
      </c>
      <c r="AF15" s="182">
        <v>2</v>
      </c>
      <c r="AG15" s="182">
        <v>2</v>
      </c>
      <c r="AH15" s="182">
        <v>2</v>
      </c>
      <c r="AI15" s="182">
        <v>2</v>
      </c>
      <c r="AJ15" s="182">
        <v>2</v>
      </c>
      <c r="AK15" s="182">
        <v>2</v>
      </c>
      <c r="AL15" s="182">
        <v>2</v>
      </c>
      <c r="AM15" s="182">
        <v>2</v>
      </c>
      <c r="AN15" s="17">
        <v>2</v>
      </c>
      <c r="AO15" s="17">
        <v>2</v>
      </c>
      <c r="AP15" s="182">
        <v>4</v>
      </c>
      <c r="AQ15" s="182">
        <v>4</v>
      </c>
      <c r="AR15" s="182">
        <v>4</v>
      </c>
      <c r="AS15" s="15">
        <v>0</v>
      </c>
      <c r="AT15" s="19">
        <v>0</v>
      </c>
      <c r="AU15" s="19">
        <v>0</v>
      </c>
      <c r="AV15" s="55">
        <v>0</v>
      </c>
      <c r="AW15" s="188">
        <f t="shared" si="3"/>
        <v>40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87">
        <f t="shared" si="1"/>
        <v>72</v>
      </c>
    </row>
    <row r="16" spans="1:59" x14ac:dyDescent="0.25">
      <c r="A16" s="225"/>
      <c r="B16" s="215" t="s">
        <v>63</v>
      </c>
      <c r="C16" s="240" t="s">
        <v>64</v>
      </c>
      <c r="D16" s="73" t="s">
        <v>48</v>
      </c>
      <c r="E16" s="180">
        <f t="shared" ref="E16:U17" si="4">E18</f>
        <v>2</v>
      </c>
      <c r="F16" s="180">
        <f t="shared" si="4"/>
        <v>2</v>
      </c>
      <c r="G16" s="180">
        <f t="shared" si="4"/>
        <v>2</v>
      </c>
      <c r="H16" s="180">
        <f t="shared" si="4"/>
        <v>2</v>
      </c>
      <c r="I16" s="180">
        <f t="shared" si="4"/>
        <v>2</v>
      </c>
      <c r="J16" s="180">
        <f t="shared" si="4"/>
        <v>2</v>
      </c>
      <c r="K16" s="180">
        <f t="shared" si="4"/>
        <v>2</v>
      </c>
      <c r="L16" s="180">
        <f t="shared" si="4"/>
        <v>2</v>
      </c>
      <c r="M16" s="180">
        <f t="shared" si="4"/>
        <v>2</v>
      </c>
      <c r="N16" s="180">
        <f t="shared" si="4"/>
        <v>2</v>
      </c>
      <c r="O16" s="180">
        <f t="shared" si="4"/>
        <v>2</v>
      </c>
      <c r="P16" s="180">
        <f t="shared" si="4"/>
        <v>2</v>
      </c>
      <c r="Q16" s="180">
        <f t="shared" si="4"/>
        <v>2</v>
      </c>
      <c r="R16" s="180">
        <f t="shared" si="4"/>
        <v>2</v>
      </c>
      <c r="S16" s="180">
        <f t="shared" si="4"/>
        <v>2</v>
      </c>
      <c r="T16" s="180">
        <f t="shared" si="4"/>
        <v>2</v>
      </c>
      <c r="U16" s="180">
        <f t="shared" si="4"/>
        <v>0</v>
      </c>
      <c r="V16" s="180">
        <f t="shared" si="2"/>
        <v>32</v>
      </c>
      <c r="W16" s="73">
        <v>0</v>
      </c>
      <c r="X16" s="73">
        <v>0</v>
      </c>
      <c r="Y16" s="180">
        <v>0</v>
      </c>
      <c r="Z16" s="180">
        <v>0</v>
      </c>
      <c r="AA16" s="180">
        <v>0</v>
      </c>
      <c r="AB16" s="180">
        <v>0</v>
      </c>
      <c r="AC16" s="180">
        <v>0</v>
      </c>
      <c r="AD16" s="180">
        <v>0</v>
      </c>
      <c r="AE16" s="180">
        <v>0</v>
      </c>
      <c r="AF16" s="180">
        <v>0</v>
      </c>
      <c r="AG16" s="180">
        <v>0</v>
      </c>
      <c r="AH16" s="180">
        <v>0</v>
      </c>
      <c r="AI16" s="180">
        <v>0</v>
      </c>
      <c r="AJ16" s="180">
        <v>0</v>
      </c>
      <c r="AK16" s="180">
        <v>0</v>
      </c>
      <c r="AL16" s="180">
        <v>0</v>
      </c>
      <c r="AM16" s="180">
        <v>0</v>
      </c>
      <c r="AN16" s="77">
        <v>0</v>
      </c>
      <c r="AO16" s="77">
        <v>0</v>
      </c>
      <c r="AP16" s="180">
        <v>0</v>
      </c>
      <c r="AQ16" s="180">
        <v>0</v>
      </c>
      <c r="AR16" s="180">
        <v>0</v>
      </c>
      <c r="AS16" s="77">
        <v>0</v>
      </c>
      <c r="AT16" s="180">
        <v>0</v>
      </c>
      <c r="AU16" s="180">
        <v>0</v>
      </c>
      <c r="AV16" s="180">
        <v>0</v>
      </c>
      <c r="AW16" s="188">
        <f t="shared" si="3"/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180">
        <f t="shared" si="1"/>
        <v>32</v>
      </c>
    </row>
    <row r="17" spans="1:59" x14ac:dyDescent="0.25">
      <c r="A17" s="225"/>
      <c r="B17" s="215"/>
      <c r="C17" s="241"/>
      <c r="D17" s="73" t="s">
        <v>49</v>
      </c>
      <c r="E17" s="73">
        <f t="shared" si="4"/>
        <v>1</v>
      </c>
      <c r="F17" s="73">
        <f t="shared" si="4"/>
        <v>1</v>
      </c>
      <c r="G17" s="73">
        <f t="shared" si="4"/>
        <v>1</v>
      </c>
      <c r="H17" s="73">
        <f t="shared" si="4"/>
        <v>1</v>
      </c>
      <c r="I17" s="73">
        <f t="shared" si="4"/>
        <v>1</v>
      </c>
      <c r="J17" s="73">
        <f t="shared" si="4"/>
        <v>1</v>
      </c>
      <c r="K17" s="73">
        <f t="shared" si="4"/>
        <v>1</v>
      </c>
      <c r="L17" s="73">
        <f t="shared" si="4"/>
        <v>1</v>
      </c>
      <c r="M17" s="73">
        <f t="shared" si="4"/>
        <v>1</v>
      </c>
      <c r="N17" s="73">
        <f t="shared" si="4"/>
        <v>1</v>
      </c>
      <c r="O17" s="73">
        <f t="shared" si="4"/>
        <v>1</v>
      </c>
      <c r="P17" s="73">
        <f t="shared" si="4"/>
        <v>1</v>
      </c>
      <c r="Q17" s="73">
        <f t="shared" si="4"/>
        <v>1</v>
      </c>
      <c r="R17" s="73">
        <f t="shared" si="4"/>
        <v>1</v>
      </c>
      <c r="S17" s="73">
        <f t="shared" si="4"/>
        <v>1</v>
      </c>
      <c r="T17" s="73">
        <f t="shared" si="4"/>
        <v>1</v>
      </c>
      <c r="U17" s="73">
        <f t="shared" si="4"/>
        <v>0</v>
      </c>
      <c r="V17" s="180">
        <f t="shared" si="2"/>
        <v>16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8">
        <v>0</v>
      </c>
      <c r="AO17" s="78">
        <v>0</v>
      </c>
      <c r="AP17" s="73">
        <v>0</v>
      </c>
      <c r="AQ17" s="73">
        <v>0</v>
      </c>
      <c r="AR17" s="73">
        <v>0</v>
      </c>
      <c r="AS17" s="78">
        <v>0</v>
      </c>
      <c r="AT17" s="73">
        <v>0</v>
      </c>
      <c r="AU17" s="73">
        <v>0</v>
      </c>
      <c r="AV17" s="73">
        <v>0</v>
      </c>
      <c r="AW17" s="188">
        <f t="shared" si="3"/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180">
        <f t="shared" si="1"/>
        <v>16</v>
      </c>
    </row>
    <row r="18" spans="1:59" x14ac:dyDescent="0.25">
      <c r="A18" s="225"/>
      <c r="B18" s="202" t="s">
        <v>66</v>
      </c>
      <c r="C18" s="198" t="s">
        <v>142</v>
      </c>
      <c r="D18" s="135" t="s">
        <v>48</v>
      </c>
      <c r="E18" s="187">
        <v>2</v>
      </c>
      <c r="F18" s="187">
        <v>2</v>
      </c>
      <c r="G18" s="187">
        <v>2</v>
      </c>
      <c r="H18" s="187">
        <v>2</v>
      </c>
      <c r="I18" s="187">
        <v>2</v>
      </c>
      <c r="J18" s="187">
        <v>2</v>
      </c>
      <c r="K18" s="187">
        <v>2</v>
      </c>
      <c r="L18" s="187">
        <v>2</v>
      </c>
      <c r="M18" s="187">
        <v>2</v>
      </c>
      <c r="N18" s="187">
        <v>2</v>
      </c>
      <c r="O18" s="187">
        <v>2</v>
      </c>
      <c r="P18" s="187">
        <v>2</v>
      </c>
      <c r="Q18" s="187">
        <v>2</v>
      </c>
      <c r="R18" s="187">
        <v>2</v>
      </c>
      <c r="S18" s="187">
        <v>2</v>
      </c>
      <c r="T18" s="187">
        <v>2</v>
      </c>
      <c r="U18" s="119">
        <v>0</v>
      </c>
      <c r="V18" s="87">
        <f t="shared" si="2"/>
        <v>32</v>
      </c>
      <c r="W18" s="13">
        <v>0</v>
      </c>
      <c r="X18" s="13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140">
        <v>0</v>
      </c>
      <c r="AO18" s="140">
        <v>0</v>
      </c>
      <c r="AP18" s="9">
        <v>0</v>
      </c>
      <c r="AQ18" s="9">
        <v>0</v>
      </c>
      <c r="AR18" s="9">
        <v>0</v>
      </c>
      <c r="AS18" s="15">
        <v>0</v>
      </c>
      <c r="AT18" s="19">
        <v>0</v>
      </c>
      <c r="AU18" s="19">
        <v>0</v>
      </c>
      <c r="AV18" s="55">
        <v>0</v>
      </c>
      <c r="AW18" s="188">
        <f t="shared" si="3"/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87">
        <f t="shared" si="1"/>
        <v>32</v>
      </c>
    </row>
    <row r="19" spans="1:59" x14ac:dyDescent="0.25">
      <c r="A19" s="225"/>
      <c r="B19" s="202"/>
      <c r="C19" s="199"/>
      <c r="D19" s="135" t="s">
        <v>49</v>
      </c>
      <c r="E19" s="135">
        <v>1</v>
      </c>
      <c r="F19" s="135">
        <v>1</v>
      </c>
      <c r="G19" s="135">
        <v>1</v>
      </c>
      <c r="H19" s="135">
        <v>1</v>
      </c>
      <c r="I19" s="135">
        <v>1</v>
      </c>
      <c r="J19" s="135">
        <v>1</v>
      </c>
      <c r="K19" s="135">
        <v>1</v>
      </c>
      <c r="L19" s="135">
        <v>1</v>
      </c>
      <c r="M19" s="135">
        <v>1</v>
      </c>
      <c r="N19" s="135">
        <v>1</v>
      </c>
      <c r="O19" s="135">
        <v>1</v>
      </c>
      <c r="P19" s="135">
        <v>1</v>
      </c>
      <c r="Q19" s="135">
        <v>1</v>
      </c>
      <c r="R19" s="135">
        <v>1</v>
      </c>
      <c r="S19" s="135">
        <v>1</v>
      </c>
      <c r="T19" s="135">
        <v>1</v>
      </c>
      <c r="U19" s="119">
        <v>0</v>
      </c>
      <c r="V19" s="87">
        <f t="shared" si="2"/>
        <v>16</v>
      </c>
      <c r="W19" s="13">
        <v>0</v>
      </c>
      <c r="X19" s="13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7">
        <v>0</v>
      </c>
      <c r="AO19" s="17">
        <v>0</v>
      </c>
      <c r="AP19" s="182">
        <v>0</v>
      </c>
      <c r="AQ19" s="182">
        <v>0</v>
      </c>
      <c r="AR19" s="182">
        <v>0</v>
      </c>
      <c r="AS19" s="15">
        <v>0</v>
      </c>
      <c r="AT19" s="19">
        <v>0</v>
      </c>
      <c r="AU19" s="19">
        <v>0</v>
      </c>
      <c r="AV19" s="55">
        <v>0</v>
      </c>
      <c r="AW19" s="188">
        <f t="shared" si="3"/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87">
        <f t="shared" si="1"/>
        <v>16</v>
      </c>
    </row>
    <row r="20" spans="1:59" x14ac:dyDescent="0.25">
      <c r="A20" s="225"/>
      <c r="B20" s="246" t="s">
        <v>67</v>
      </c>
      <c r="C20" s="216" t="s">
        <v>68</v>
      </c>
      <c r="D20" s="73" t="s">
        <v>48</v>
      </c>
      <c r="E20" s="180">
        <f t="shared" ref="E20:T21" si="5">E22</f>
        <v>27</v>
      </c>
      <c r="F20" s="180">
        <f t="shared" si="5"/>
        <v>27</v>
      </c>
      <c r="G20" s="180">
        <f t="shared" si="5"/>
        <v>27</v>
      </c>
      <c r="H20" s="180">
        <f t="shared" si="5"/>
        <v>27</v>
      </c>
      <c r="I20" s="180">
        <f t="shared" si="5"/>
        <v>27</v>
      </c>
      <c r="J20" s="180">
        <f t="shared" si="5"/>
        <v>27</v>
      </c>
      <c r="K20" s="180">
        <f t="shared" si="5"/>
        <v>27</v>
      </c>
      <c r="L20" s="180">
        <f t="shared" si="5"/>
        <v>27</v>
      </c>
      <c r="M20" s="180">
        <f t="shared" si="5"/>
        <v>27</v>
      </c>
      <c r="N20" s="180">
        <f t="shared" si="5"/>
        <v>27</v>
      </c>
      <c r="O20" s="180">
        <f t="shared" si="5"/>
        <v>27</v>
      </c>
      <c r="P20" s="180">
        <f t="shared" si="5"/>
        <v>27</v>
      </c>
      <c r="Q20" s="180">
        <f t="shared" si="5"/>
        <v>27</v>
      </c>
      <c r="R20" s="180">
        <f t="shared" si="5"/>
        <v>27</v>
      </c>
      <c r="S20" s="180">
        <f t="shared" si="5"/>
        <v>27</v>
      </c>
      <c r="T20" s="180">
        <f t="shared" si="5"/>
        <v>27</v>
      </c>
      <c r="U20" s="73">
        <v>0</v>
      </c>
      <c r="V20" s="180">
        <f t="shared" si="2"/>
        <v>432</v>
      </c>
      <c r="W20" s="73">
        <v>0</v>
      </c>
      <c r="X20" s="73">
        <v>0</v>
      </c>
      <c r="Y20" s="180">
        <f>Y22</f>
        <v>34</v>
      </c>
      <c r="Z20" s="180">
        <f t="shared" ref="Y20:AW21" si="6">Z22</f>
        <v>34</v>
      </c>
      <c r="AA20" s="180">
        <f t="shared" si="6"/>
        <v>34</v>
      </c>
      <c r="AB20" s="180">
        <f t="shared" si="6"/>
        <v>34</v>
      </c>
      <c r="AC20" s="180">
        <f t="shared" si="6"/>
        <v>34</v>
      </c>
      <c r="AD20" s="180">
        <f t="shared" si="6"/>
        <v>34</v>
      </c>
      <c r="AE20" s="180">
        <f t="shared" si="6"/>
        <v>32</v>
      </c>
      <c r="AF20" s="180">
        <f t="shared" si="6"/>
        <v>32</v>
      </c>
      <c r="AG20" s="180">
        <f t="shared" si="6"/>
        <v>32</v>
      </c>
      <c r="AH20" s="180">
        <f t="shared" si="6"/>
        <v>32</v>
      </c>
      <c r="AI20" s="180">
        <f t="shared" si="6"/>
        <v>32</v>
      </c>
      <c r="AJ20" s="180">
        <f t="shared" si="6"/>
        <v>32</v>
      </c>
      <c r="AK20" s="180">
        <f t="shared" si="6"/>
        <v>32</v>
      </c>
      <c r="AL20" s="180">
        <f t="shared" si="6"/>
        <v>32</v>
      </c>
      <c r="AM20" s="180">
        <f t="shared" si="6"/>
        <v>32</v>
      </c>
      <c r="AN20" s="77">
        <f t="shared" si="6"/>
        <v>32</v>
      </c>
      <c r="AO20" s="77">
        <f t="shared" si="6"/>
        <v>32</v>
      </c>
      <c r="AP20" s="180">
        <f t="shared" si="6"/>
        <v>28</v>
      </c>
      <c r="AQ20" s="180">
        <f t="shared" si="6"/>
        <v>28</v>
      </c>
      <c r="AR20" s="180">
        <f t="shared" si="6"/>
        <v>28</v>
      </c>
      <c r="AS20" s="180">
        <f t="shared" si="6"/>
        <v>36</v>
      </c>
      <c r="AT20" s="180">
        <f t="shared" si="6"/>
        <v>36</v>
      </c>
      <c r="AU20" s="180">
        <f t="shared" si="6"/>
        <v>36</v>
      </c>
      <c r="AV20" s="180">
        <f t="shared" si="6"/>
        <v>0</v>
      </c>
      <c r="AW20" s="188">
        <f t="shared" si="3"/>
        <v>748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180">
        <f t="shared" si="1"/>
        <v>1180</v>
      </c>
    </row>
    <row r="21" spans="1:59" x14ac:dyDescent="0.25">
      <c r="A21" s="225"/>
      <c r="B21" s="247"/>
      <c r="C21" s="217"/>
      <c r="D21" s="73" t="s">
        <v>49</v>
      </c>
      <c r="E21" s="73">
        <f t="shared" si="5"/>
        <v>10.5</v>
      </c>
      <c r="F21" s="73">
        <f t="shared" si="5"/>
        <v>10.5</v>
      </c>
      <c r="G21" s="73">
        <f t="shared" si="5"/>
        <v>10.5</v>
      </c>
      <c r="H21" s="73">
        <f t="shared" si="5"/>
        <v>10.5</v>
      </c>
      <c r="I21" s="73">
        <f t="shared" si="5"/>
        <v>10.5</v>
      </c>
      <c r="J21" s="73">
        <f t="shared" si="5"/>
        <v>10.5</v>
      </c>
      <c r="K21" s="73">
        <f t="shared" si="5"/>
        <v>10.5</v>
      </c>
      <c r="L21" s="73">
        <f t="shared" si="5"/>
        <v>10.5</v>
      </c>
      <c r="M21" s="73">
        <f t="shared" si="5"/>
        <v>10.5</v>
      </c>
      <c r="N21" s="73">
        <f t="shared" si="5"/>
        <v>10.5</v>
      </c>
      <c r="O21" s="73">
        <f t="shared" si="5"/>
        <v>10.5</v>
      </c>
      <c r="P21" s="73">
        <f t="shared" si="5"/>
        <v>10.5</v>
      </c>
      <c r="Q21" s="73">
        <f t="shared" si="5"/>
        <v>10.5</v>
      </c>
      <c r="R21" s="73">
        <f t="shared" si="5"/>
        <v>10.5</v>
      </c>
      <c r="S21" s="73">
        <f t="shared" si="5"/>
        <v>10.5</v>
      </c>
      <c r="T21" s="73">
        <f t="shared" si="5"/>
        <v>10.5</v>
      </c>
      <c r="U21" s="73">
        <v>0</v>
      </c>
      <c r="V21" s="180">
        <f t="shared" si="2"/>
        <v>168</v>
      </c>
      <c r="W21" s="73">
        <v>0</v>
      </c>
      <c r="X21" s="73">
        <v>0</v>
      </c>
      <c r="Y21" s="73">
        <f t="shared" si="6"/>
        <v>11</v>
      </c>
      <c r="Z21" s="73">
        <f t="shared" si="6"/>
        <v>11</v>
      </c>
      <c r="AA21" s="73">
        <f t="shared" si="6"/>
        <v>11</v>
      </c>
      <c r="AB21" s="73">
        <f t="shared" si="6"/>
        <v>11</v>
      </c>
      <c r="AC21" s="73">
        <f t="shared" si="6"/>
        <v>11</v>
      </c>
      <c r="AD21" s="73">
        <f t="shared" si="6"/>
        <v>11</v>
      </c>
      <c r="AE21" s="73">
        <f t="shared" si="6"/>
        <v>10</v>
      </c>
      <c r="AF21" s="73">
        <f t="shared" si="6"/>
        <v>10</v>
      </c>
      <c r="AG21" s="73">
        <f t="shared" si="6"/>
        <v>10</v>
      </c>
      <c r="AH21" s="73">
        <f t="shared" si="6"/>
        <v>10</v>
      </c>
      <c r="AI21" s="73">
        <f t="shared" si="6"/>
        <v>10</v>
      </c>
      <c r="AJ21" s="73">
        <f t="shared" si="6"/>
        <v>10</v>
      </c>
      <c r="AK21" s="73">
        <f t="shared" si="6"/>
        <v>10</v>
      </c>
      <c r="AL21" s="73">
        <f t="shared" si="6"/>
        <v>10</v>
      </c>
      <c r="AM21" s="73">
        <f t="shared" si="6"/>
        <v>10</v>
      </c>
      <c r="AN21" s="78">
        <f t="shared" si="6"/>
        <v>10</v>
      </c>
      <c r="AO21" s="78">
        <f t="shared" si="6"/>
        <v>10</v>
      </c>
      <c r="AP21" s="73">
        <f t="shared" si="6"/>
        <v>14</v>
      </c>
      <c r="AQ21" s="73">
        <f t="shared" si="6"/>
        <v>14</v>
      </c>
      <c r="AR21" s="73">
        <f t="shared" si="6"/>
        <v>14</v>
      </c>
      <c r="AS21" s="73">
        <f t="shared" si="6"/>
        <v>0</v>
      </c>
      <c r="AT21" s="73">
        <f t="shared" si="6"/>
        <v>0</v>
      </c>
      <c r="AU21" s="73">
        <f t="shared" si="6"/>
        <v>0</v>
      </c>
      <c r="AV21" s="73">
        <f t="shared" si="6"/>
        <v>0</v>
      </c>
      <c r="AW21" s="188">
        <f t="shared" si="3"/>
        <v>218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180">
        <f t="shared" si="1"/>
        <v>386</v>
      </c>
    </row>
    <row r="22" spans="1:59" x14ac:dyDescent="0.25">
      <c r="A22" s="225"/>
      <c r="B22" s="221" t="s">
        <v>75</v>
      </c>
      <c r="C22" s="248" t="s">
        <v>76</v>
      </c>
      <c r="D22" s="71" t="s">
        <v>48</v>
      </c>
      <c r="E22" s="189">
        <f t="shared" ref="E22:T23" si="7">E24+E47+E52+E37</f>
        <v>27</v>
      </c>
      <c r="F22" s="189">
        <f t="shared" si="7"/>
        <v>27</v>
      </c>
      <c r="G22" s="189">
        <f t="shared" si="7"/>
        <v>27</v>
      </c>
      <c r="H22" s="189">
        <f t="shared" si="7"/>
        <v>27</v>
      </c>
      <c r="I22" s="189">
        <f t="shared" si="7"/>
        <v>27</v>
      </c>
      <c r="J22" s="189">
        <f t="shared" si="7"/>
        <v>27</v>
      </c>
      <c r="K22" s="189">
        <f t="shared" si="7"/>
        <v>27</v>
      </c>
      <c r="L22" s="189">
        <f t="shared" si="7"/>
        <v>27</v>
      </c>
      <c r="M22" s="189">
        <f t="shared" si="7"/>
        <v>27</v>
      </c>
      <c r="N22" s="189">
        <f t="shared" si="7"/>
        <v>27</v>
      </c>
      <c r="O22" s="189">
        <f t="shared" si="7"/>
        <v>27</v>
      </c>
      <c r="P22" s="189">
        <f t="shared" si="7"/>
        <v>27</v>
      </c>
      <c r="Q22" s="189">
        <f t="shared" si="7"/>
        <v>27</v>
      </c>
      <c r="R22" s="189">
        <f t="shared" si="7"/>
        <v>27</v>
      </c>
      <c r="S22" s="189">
        <f t="shared" si="7"/>
        <v>27</v>
      </c>
      <c r="T22" s="189">
        <f t="shared" si="7"/>
        <v>27</v>
      </c>
      <c r="U22" s="71">
        <v>0</v>
      </c>
      <c r="V22" s="189">
        <f t="shared" si="2"/>
        <v>432</v>
      </c>
      <c r="W22" s="71">
        <v>0</v>
      </c>
      <c r="X22" s="71">
        <v>0</v>
      </c>
      <c r="Y22" s="189">
        <f>Y24+Y37+Y47+Y52</f>
        <v>34</v>
      </c>
      <c r="Z22" s="189">
        <f t="shared" ref="Y22:AW23" si="8">Z24+Z37+Z47+Z52</f>
        <v>34</v>
      </c>
      <c r="AA22" s="189">
        <f t="shared" si="8"/>
        <v>34</v>
      </c>
      <c r="AB22" s="189">
        <f t="shared" si="8"/>
        <v>34</v>
      </c>
      <c r="AC22" s="189">
        <f t="shared" si="8"/>
        <v>34</v>
      </c>
      <c r="AD22" s="189">
        <f t="shared" si="8"/>
        <v>34</v>
      </c>
      <c r="AE22" s="189">
        <f t="shared" si="8"/>
        <v>32</v>
      </c>
      <c r="AF22" s="189">
        <f t="shared" si="8"/>
        <v>32</v>
      </c>
      <c r="AG22" s="189">
        <f t="shared" si="8"/>
        <v>32</v>
      </c>
      <c r="AH22" s="189">
        <f t="shared" si="8"/>
        <v>32</v>
      </c>
      <c r="AI22" s="189">
        <f t="shared" si="8"/>
        <v>32</v>
      </c>
      <c r="AJ22" s="189">
        <f t="shared" si="8"/>
        <v>32</v>
      </c>
      <c r="AK22" s="189">
        <f t="shared" si="8"/>
        <v>32</v>
      </c>
      <c r="AL22" s="189">
        <f t="shared" si="8"/>
        <v>32</v>
      </c>
      <c r="AM22" s="189">
        <f t="shared" si="8"/>
        <v>32</v>
      </c>
      <c r="AN22" s="141">
        <f t="shared" si="8"/>
        <v>32</v>
      </c>
      <c r="AO22" s="141">
        <f t="shared" si="8"/>
        <v>32</v>
      </c>
      <c r="AP22" s="189">
        <f t="shared" si="8"/>
        <v>28</v>
      </c>
      <c r="AQ22" s="189">
        <f t="shared" si="8"/>
        <v>28</v>
      </c>
      <c r="AR22" s="189">
        <f t="shared" si="8"/>
        <v>28</v>
      </c>
      <c r="AS22" s="189">
        <f t="shared" si="8"/>
        <v>36</v>
      </c>
      <c r="AT22" s="189">
        <f t="shared" si="8"/>
        <v>36</v>
      </c>
      <c r="AU22" s="189">
        <f t="shared" si="8"/>
        <v>36</v>
      </c>
      <c r="AV22" s="189">
        <f t="shared" si="8"/>
        <v>0</v>
      </c>
      <c r="AW22" s="188">
        <f t="shared" si="3"/>
        <v>748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189">
        <f t="shared" si="1"/>
        <v>1180</v>
      </c>
    </row>
    <row r="23" spans="1:59" x14ac:dyDescent="0.25">
      <c r="A23" s="225"/>
      <c r="B23" s="221"/>
      <c r="C23" s="249"/>
      <c r="D23" s="71" t="s">
        <v>49</v>
      </c>
      <c r="E23" s="71">
        <f t="shared" si="7"/>
        <v>10.5</v>
      </c>
      <c r="F23" s="71">
        <f t="shared" si="7"/>
        <v>10.5</v>
      </c>
      <c r="G23" s="71">
        <f t="shared" si="7"/>
        <v>10.5</v>
      </c>
      <c r="H23" s="71">
        <f t="shared" si="7"/>
        <v>10.5</v>
      </c>
      <c r="I23" s="71">
        <f t="shared" si="7"/>
        <v>10.5</v>
      </c>
      <c r="J23" s="71">
        <f t="shared" si="7"/>
        <v>10.5</v>
      </c>
      <c r="K23" s="71">
        <f t="shared" si="7"/>
        <v>10.5</v>
      </c>
      <c r="L23" s="71">
        <f t="shared" si="7"/>
        <v>10.5</v>
      </c>
      <c r="M23" s="71">
        <f t="shared" si="7"/>
        <v>10.5</v>
      </c>
      <c r="N23" s="71">
        <f t="shared" si="7"/>
        <v>10.5</v>
      </c>
      <c r="O23" s="71">
        <f t="shared" si="7"/>
        <v>10.5</v>
      </c>
      <c r="P23" s="71">
        <f t="shared" si="7"/>
        <v>10.5</v>
      </c>
      <c r="Q23" s="71">
        <f t="shared" si="7"/>
        <v>10.5</v>
      </c>
      <c r="R23" s="71">
        <f t="shared" si="7"/>
        <v>10.5</v>
      </c>
      <c r="S23" s="71">
        <f t="shared" si="7"/>
        <v>10.5</v>
      </c>
      <c r="T23" s="71">
        <f t="shared" si="7"/>
        <v>10.5</v>
      </c>
      <c r="U23" s="71">
        <v>0</v>
      </c>
      <c r="V23" s="189">
        <f t="shared" si="2"/>
        <v>168</v>
      </c>
      <c r="W23" s="71">
        <v>0</v>
      </c>
      <c r="X23" s="71">
        <v>0</v>
      </c>
      <c r="Y23" s="71">
        <f t="shared" si="8"/>
        <v>11</v>
      </c>
      <c r="Z23" s="71">
        <f t="shared" si="8"/>
        <v>11</v>
      </c>
      <c r="AA23" s="71">
        <f t="shared" si="8"/>
        <v>11</v>
      </c>
      <c r="AB23" s="71">
        <f t="shared" si="8"/>
        <v>11</v>
      </c>
      <c r="AC23" s="71">
        <f t="shared" si="8"/>
        <v>11</v>
      </c>
      <c r="AD23" s="71">
        <f t="shared" si="8"/>
        <v>11</v>
      </c>
      <c r="AE23" s="71">
        <f t="shared" si="8"/>
        <v>10</v>
      </c>
      <c r="AF23" s="71">
        <f t="shared" si="8"/>
        <v>10</v>
      </c>
      <c r="AG23" s="71">
        <f t="shared" si="8"/>
        <v>10</v>
      </c>
      <c r="AH23" s="71">
        <f t="shared" si="8"/>
        <v>10</v>
      </c>
      <c r="AI23" s="71">
        <f t="shared" si="8"/>
        <v>10</v>
      </c>
      <c r="AJ23" s="71">
        <f t="shared" si="8"/>
        <v>10</v>
      </c>
      <c r="AK23" s="71">
        <f t="shared" si="8"/>
        <v>10</v>
      </c>
      <c r="AL23" s="71">
        <f t="shared" si="8"/>
        <v>10</v>
      </c>
      <c r="AM23" s="71">
        <f t="shared" si="8"/>
        <v>10</v>
      </c>
      <c r="AN23" s="142">
        <f t="shared" si="8"/>
        <v>10</v>
      </c>
      <c r="AO23" s="142">
        <f t="shared" si="8"/>
        <v>10</v>
      </c>
      <c r="AP23" s="71">
        <f t="shared" si="8"/>
        <v>14</v>
      </c>
      <c r="AQ23" s="71">
        <f t="shared" si="8"/>
        <v>14</v>
      </c>
      <c r="AR23" s="71">
        <f t="shared" si="8"/>
        <v>14</v>
      </c>
      <c r="AS23" s="71">
        <f t="shared" si="8"/>
        <v>0</v>
      </c>
      <c r="AT23" s="71">
        <f t="shared" si="8"/>
        <v>0</v>
      </c>
      <c r="AU23" s="71">
        <f t="shared" si="8"/>
        <v>0</v>
      </c>
      <c r="AV23" s="71">
        <f t="shared" si="8"/>
        <v>0</v>
      </c>
      <c r="AW23" s="188">
        <f t="shared" si="3"/>
        <v>218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189">
        <f t="shared" si="1"/>
        <v>386</v>
      </c>
    </row>
    <row r="24" spans="1:59" x14ac:dyDescent="0.25">
      <c r="A24" s="225"/>
      <c r="B24" s="243" t="s">
        <v>77</v>
      </c>
      <c r="C24" s="244" t="s">
        <v>138</v>
      </c>
      <c r="D24" s="192" t="s">
        <v>48</v>
      </c>
      <c r="E24" s="188">
        <f t="shared" ref="E24:T24" si="9">E26+E28+E32+E34+E36</f>
        <v>14</v>
      </c>
      <c r="F24" s="188">
        <f t="shared" si="9"/>
        <v>14</v>
      </c>
      <c r="G24" s="188">
        <f t="shared" si="9"/>
        <v>14</v>
      </c>
      <c r="H24" s="188">
        <f t="shared" si="9"/>
        <v>14</v>
      </c>
      <c r="I24" s="188">
        <f t="shared" si="9"/>
        <v>14</v>
      </c>
      <c r="J24" s="188">
        <f t="shared" si="9"/>
        <v>14</v>
      </c>
      <c r="K24" s="188">
        <f t="shared" si="9"/>
        <v>14</v>
      </c>
      <c r="L24" s="188">
        <f t="shared" si="9"/>
        <v>14</v>
      </c>
      <c r="M24" s="188">
        <f t="shared" si="9"/>
        <v>15</v>
      </c>
      <c r="N24" s="188">
        <f t="shared" si="9"/>
        <v>15</v>
      </c>
      <c r="O24" s="188">
        <f t="shared" si="9"/>
        <v>15</v>
      </c>
      <c r="P24" s="188">
        <f t="shared" si="9"/>
        <v>15</v>
      </c>
      <c r="Q24" s="188">
        <f t="shared" si="9"/>
        <v>15</v>
      </c>
      <c r="R24" s="188">
        <f t="shared" si="9"/>
        <v>15</v>
      </c>
      <c r="S24" s="188">
        <f t="shared" si="9"/>
        <v>15</v>
      </c>
      <c r="T24" s="188">
        <f t="shared" si="9"/>
        <v>15</v>
      </c>
      <c r="U24" s="192">
        <v>0</v>
      </c>
      <c r="V24" s="188">
        <f t="shared" si="2"/>
        <v>232</v>
      </c>
      <c r="W24" s="192">
        <v>0</v>
      </c>
      <c r="X24" s="192">
        <v>0</v>
      </c>
      <c r="Y24" s="188">
        <f>Y26+Y28+Y30+Y32+Y36</f>
        <v>16</v>
      </c>
      <c r="Z24" s="188">
        <f t="shared" ref="Z24:AV24" si="10">Z26+Z28+Z30+Z32+Z36</f>
        <v>16</v>
      </c>
      <c r="AA24" s="188">
        <f t="shared" si="10"/>
        <v>16</v>
      </c>
      <c r="AB24" s="188">
        <f t="shared" si="10"/>
        <v>16</v>
      </c>
      <c r="AC24" s="188">
        <f t="shared" si="10"/>
        <v>16</v>
      </c>
      <c r="AD24" s="188">
        <f t="shared" si="10"/>
        <v>16</v>
      </c>
      <c r="AE24" s="188">
        <f t="shared" si="10"/>
        <v>14</v>
      </c>
      <c r="AF24" s="188">
        <f t="shared" si="10"/>
        <v>14</v>
      </c>
      <c r="AG24" s="188">
        <f t="shared" si="10"/>
        <v>15</v>
      </c>
      <c r="AH24" s="188">
        <f t="shared" si="10"/>
        <v>15</v>
      </c>
      <c r="AI24" s="188">
        <f t="shared" si="10"/>
        <v>16</v>
      </c>
      <c r="AJ24" s="188">
        <f t="shared" si="10"/>
        <v>16</v>
      </c>
      <c r="AK24" s="188">
        <f t="shared" si="10"/>
        <v>16</v>
      </c>
      <c r="AL24" s="188">
        <f t="shared" si="10"/>
        <v>16</v>
      </c>
      <c r="AM24" s="188">
        <f t="shared" si="10"/>
        <v>16</v>
      </c>
      <c r="AN24" s="50">
        <f t="shared" si="10"/>
        <v>16</v>
      </c>
      <c r="AO24" s="50">
        <f t="shared" si="10"/>
        <v>16</v>
      </c>
      <c r="AP24" s="188">
        <f t="shared" si="10"/>
        <v>13</v>
      </c>
      <c r="AQ24" s="188">
        <f t="shared" si="10"/>
        <v>13</v>
      </c>
      <c r="AR24" s="188">
        <f t="shared" si="10"/>
        <v>13</v>
      </c>
      <c r="AS24" s="188">
        <f t="shared" si="10"/>
        <v>0</v>
      </c>
      <c r="AT24" s="188">
        <f t="shared" si="10"/>
        <v>0</v>
      </c>
      <c r="AU24" s="188">
        <f t="shared" si="10"/>
        <v>0</v>
      </c>
      <c r="AV24" s="188">
        <f t="shared" si="10"/>
        <v>0</v>
      </c>
      <c r="AW24" s="188">
        <f t="shared" si="3"/>
        <v>305</v>
      </c>
      <c r="AX24" s="192">
        <v>0</v>
      </c>
      <c r="AY24" s="192">
        <v>0</v>
      </c>
      <c r="AZ24" s="192">
        <v>0</v>
      </c>
      <c r="BA24" s="192">
        <v>0</v>
      </c>
      <c r="BB24" s="192">
        <v>0</v>
      </c>
      <c r="BC24" s="192">
        <v>0</v>
      </c>
      <c r="BD24" s="192">
        <v>0</v>
      </c>
      <c r="BE24" s="192">
        <v>0</v>
      </c>
      <c r="BF24" s="192">
        <v>0</v>
      </c>
      <c r="BG24" s="87">
        <f t="shared" si="1"/>
        <v>537</v>
      </c>
    </row>
    <row r="25" spans="1:59" x14ac:dyDescent="0.25">
      <c r="A25" s="225"/>
      <c r="B25" s="243"/>
      <c r="C25" s="245"/>
      <c r="D25" s="192" t="s">
        <v>49</v>
      </c>
      <c r="E25" s="192">
        <f t="shared" ref="E25:T25" si="11">E27+E29+E33+E35</f>
        <v>5</v>
      </c>
      <c r="F25" s="192">
        <f t="shared" si="11"/>
        <v>5</v>
      </c>
      <c r="G25" s="192">
        <f t="shared" si="11"/>
        <v>5</v>
      </c>
      <c r="H25" s="192">
        <f t="shared" si="11"/>
        <v>5</v>
      </c>
      <c r="I25" s="192">
        <f t="shared" si="11"/>
        <v>5</v>
      </c>
      <c r="J25" s="192">
        <f t="shared" si="11"/>
        <v>5</v>
      </c>
      <c r="K25" s="192">
        <f t="shared" si="11"/>
        <v>5</v>
      </c>
      <c r="L25" s="192">
        <f t="shared" si="11"/>
        <v>5</v>
      </c>
      <c r="M25" s="192">
        <f t="shared" si="11"/>
        <v>5.5</v>
      </c>
      <c r="N25" s="192">
        <f t="shared" si="11"/>
        <v>5.5</v>
      </c>
      <c r="O25" s="192">
        <f t="shared" si="11"/>
        <v>5.5</v>
      </c>
      <c r="P25" s="192">
        <f t="shared" si="11"/>
        <v>5.5</v>
      </c>
      <c r="Q25" s="192">
        <f t="shared" si="11"/>
        <v>5.5</v>
      </c>
      <c r="R25" s="192">
        <f t="shared" si="11"/>
        <v>5.5</v>
      </c>
      <c r="S25" s="192">
        <f t="shared" si="11"/>
        <v>5.5</v>
      </c>
      <c r="T25" s="192">
        <f t="shared" si="11"/>
        <v>5.5</v>
      </c>
      <c r="U25" s="192">
        <v>0</v>
      </c>
      <c r="V25" s="188">
        <f t="shared" si="2"/>
        <v>84</v>
      </c>
      <c r="W25" s="192">
        <v>0</v>
      </c>
      <c r="X25" s="192">
        <v>0</v>
      </c>
      <c r="Y25" s="192">
        <f>Y27+Y29+Y31+Y33</f>
        <v>5.5</v>
      </c>
      <c r="Z25" s="192">
        <f t="shared" ref="Z25:AV25" si="12">Z27+Z29+Z31+Z33</f>
        <v>5.5</v>
      </c>
      <c r="AA25" s="192">
        <f t="shared" si="12"/>
        <v>5.5</v>
      </c>
      <c r="AB25" s="192">
        <f t="shared" si="12"/>
        <v>5.5</v>
      </c>
      <c r="AC25" s="192">
        <f t="shared" si="12"/>
        <v>5.5</v>
      </c>
      <c r="AD25" s="192">
        <f t="shared" si="12"/>
        <v>5.5</v>
      </c>
      <c r="AE25" s="192">
        <f t="shared" si="12"/>
        <v>4.5</v>
      </c>
      <c r="AF25" s="192">
        <f t="shared" si="12"/>
        <v>4.5</v>
      </c>
      <c r="AG25" s="192">
        <f t="shared" si="12"/>
        <v>5</v>
      </c>
      <c r="AH25" s="192">
        <f t="shared" si="12"/>
        <v>5</v>
      </c>
      <c r="AI25" s="192">
        <f t="shared" si="12"/>
        <v>5.5</v>
      </c>
      <c r="AJ25" s="192">
        <f t="shared" si="12"/>
        <v>5.5</v>
      </c>
      <c r="AK25" s="192">
        <f t="shared" si="12"/>
        <v>5.5</v>
      </c>
      <c r="AL25" s="192">
        <f t="shared" si="12"/>
        <v>5.5</v>
      </c>
      <c r="AM25" s="192">
        <f t="shared" si="12"/>
        <v>5.5</v>
      </c>
      <c r="AN25" s="16">
        <f t="shared" si="12"/>
        <v>5.5</v>
      </c>
      <c r="AO25" s="16">
        <f t="shared" si="12"/>
        <v>5.5</v>
      </c>
      <c r="AP25" s="192">
        <f t="shared" si="12"/>
        <v>6.5</v>
      </c>
      <c r="AQ25" s="192">
        <f t="shared" si="12"/>
        <v>6.5</v>
      </c>
      <c r="AR25" s="192">
        <f t="shared" si="12"/>
        <v>6.5</v>
      </c>
      <c r="AS25" s="192">
        <f t="shared" si="12"/>
        <v>0</v>
      </c>
      <c r="AT25" s="192">
        <f t="shared" si="12"/>
        <v>0</v>
      </c>
      <c r="AU25" s="192">
        <f t="shared" si="12"/>
        <v>0</v>
      </c>
      <c r="AV25" s="192">
        <f t="shared" si="12"/>
        <v>0</v>
      </c>
      <c r="AW25" s="188">
        <f t="shared" si="3"/>
        <v>110</v>
      </c>
      <c r="AX25" s="192">
        <v>0</v>
      </c>
      <c r="AY25" s="192">
        <v>0</v>
      </c>
      <c r="AZ25" s="192">
        <v>0</v>
      </c>
      <c r="BA25" s="192">
        <v>0</v>
      </c>
      <c r="BB25" s="192">
        <v>0</v>
      </c>
      <c r="BC25" s="192">
        <v>0</v>
      </c>
      <c r="BD25" s="192">
        <v>0</v>
      </c>
      <c r="BE25" s="192">
        <v>0</v>
      </c>
      <c r="BF25" s="192">
        <v>0</v>
      </c>
      <c r="BG25" s="87">
        <f t="shared" si="1"/>
        <v>194</v>
      </c>
    </row>
    <row r="26" spans="1:59" s="174" customFormat="1" x14ac:dyDescent="0.25">
      <c r="A26" s="225"/>
      <c r="B26" s="207" t="s">
        <v>101</v>
      </c>
      <c r="C26" s="198" t="s">
        <v>139</v>
      </c>
      <c r="D26" s="58" t="s">
        <v>48</v>
      </c>
      <c r="E26" s="187">
        <v>2</v>
      </c>
      <c r="F26" s="187">
        <v>2</v>
      </c>
      <c r="G26" s="187">
        <v>2</v>
      </c>
      <c r="H26" s="187">
        <v>2</v>
      </c>
      <c r="I26" s="187">
        <v>2</v>
      </c>
      <c r="J26" s="187">
        <v>2</v>
      </c>
      <c r="K26" s="187">
        <v>2</v>
      </c>
      <c r="L26" s="187">
        <v>2</v>
      </c>
      <c r="M26" s="187">
        <v>2</v>
      </c>
      <c r="N26" s="187">
        <v>2</v>
      </c>
      <c r="O26" s="187">
        <v>2</v>
      </c>
      <c r="P26" s="187">
        <v>2</v>
      </c>
      <c r="Q26" s="187">
        <v>2</v>
      </c>
      <c r="R26" s="187">
        <v>2</v>
      </c>
      <c r="S26" s="187">
        <v>2</v>
      </c>
      <c r="T26" s="187">
        <v>2</v>
      </c>
      <c r="U26" s="119">
        <v>0</v>
      </c>
      <c r="V26" s="87">
        <f t="shared" si="2"/>
        <v>32</v>
      </c>
      <c r="W26" s="13">
        <v>0</v>
      </c>
      <c r="X26" s="13">
        <v>0</v>
      </c>
      <c r="Y26" s="187">
        <v>1</v>
      </c>
      <c r="Z26" s="187">
        <v>1</v>
      </c>
      <c r="AA26" s="187">
        <v>1</v>
      </c>
      <c r="AB26" s="187">
        <v>1</v>
      </c>
      <c r="AC26" s="187">
        <v>1</v>
      </c>
      <c r="AD26" s="187">
        <v>1</v>
      </c>
      <c r="AE26" s="187">
        <v>1</v>
      </c>
      <c r="AF26" s="187">
        <v>1</v>
      </c>
      <c r="AG26" s="187">
        <v>1</v>
      </c>
      <c r="AH26" s="187">
        <v>1</v>
      </c>
      <c r="AI26" s="187">
        <v>1</v>
      </c>
      <c r="AJ26" s="187">
        <v>1</v>
      </c>
      <c r="AK26" s="187">
        <v>1</v>
      </c>
      <c r="AL26" s="187">
        <v>1</v>
      </c>
      <c r="AM26" s="187">
        <v>1</v>
      </c>
      <c r="AN26" s="150">
        <v>1</v>
      </c>
      <c r="AO26" s="150">
        <v>1</v>
      </c>
      <c r="AP26" s="187">
        <v>1</v>
      </c>
      <c r="AQ26" s="187">
        <v>1</v>
      </c>
      <c r="AR26" s="187">
        <v>1</v>
      </c>
      <c r="AS26" s="15">
        <v>0</v>
      </c>
      <c r="AT26" s="19">
        <v>0</v>
      </c>
      <c r="AU26" s="19">
        <v>0</v>
      </c>
      <c r="AV26" s="55">
        <v>0</v>
      </c>
      <c r="AW26" s="188">
        <f t="shared" si="3"/>
        <v>20</v>
      </c>
      <c r="AX26" s="120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87">
        <f t="shared" si="1"/>
        <v>52</v>
      </c>
    </row>
    <row r="27" spans="1:59" s="174" customFormat="1" x14ac:dyDescent="0.25">
      <c r="A27" s="225"/>
      <c r="B27" s="208"/>
      <c r="C27" s="199"/>
      <c r="D27" s="58" t="s">
        <v>49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119">
        <v>0</v>
      </c>
      <c r="V27" s="87">
        <f t="shared" si="2"/>
        <v>16</v>
      </c>
      <c r="W27" s="13">
        <v>0</v>
      </c>
      <c r="X27" s="13">
        <v>0</v>
      </c>
      <c r="Y27" s="58">
        <v>0.5</v>
      </c>
      <c r="Z27" s="58">
        <v>0.5</v>
      </c>
      <c r="AA27" s="58">
        <v>0.5</v>
      </c>
      <c r="AB27" s="58">
        <v>0.5</v>
      </c>
      <c r="AC27" s="58">
        <v>0.5</v>
      </c>
      <c r="AD27" s="58">
        <v>0.5</v>
      </c>
      <c r="AE27" s="58">
        <v>0.5</v>
      </c>
      <c r="AF27" s="58">
        <v>0.5</v>
      </c>
      <c r="AG27" s="58">
        <v>0.5</v>
      </c>
      <c r="AH27" s="58">
        <v>0.5</v>
      </c>
      <c r="AI27" s="58">
        <v>0.5</v>
      </c>
      <c r="AJ27" s="58">
        <v>0.5</v>
      </c>
      <c r="AK27" s="58">
        <v>0.5</v>
      </c>
      <c r="AL27" s="58">
        <v>0.5</v>
      </c>
      <c r="AM27" s="58">
        <v>0.5</v>
      </c>
      <c r="AN27" s="138">
        <v>0.5</v>
      </c>
      <c r="AO27" s="138">
        <v>0.5</v>
      </c>
      <c r="AP27" s="58">
        <v>0.5</v>
      </c>
      <c r="AQ27" s="58">
        <v>0.5</v>
      </c>
      <c r="AR27" s="58">
        <v>0.5</v>
      </c>
      <c r="AS27" s="15">
        <v>0</v>
      </c>
      <c r="AT27" s="19">
        <v>0</v>
      </c>
      <c r="AU27" s="19">
        <v>0</v>
      </c>
      <c r="AV27" s="55">
        <v>0</v>
      </c>
      <c r="AW27" s="188">
        <f t="shared" si="3"/>
        <v>10</v>
      </c>
      <c r="AX27" s="120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87">
        <f t="shared" si="1"/>
        <v>26</v>
      </c>
    </row>
    <row r="28" spans="1:59" s="174" customFormat="1" x14ac:dyDescent="0.25">
      <c r="A28" s="225"/>
      <c r="B28" s="207" t="s">
        <v>143</v>
      </c>
      <c r="C28" s="198" t="s">
        <v>144</v>
      </c>
      <c r="D28" s="58" t="s">
        <v>48</v>
      </c>
      <c r="E28" s="187">
        <v>2</v>
      </c>
      <c r="F28" s="187">
        <v>2</v>
      </c>
      <c r="G28" s="187">
        <v>2</v>
      </c>
      <c r="H28" s="187">
        <v>2</v>
      </c>
      <c r="I28" s="187">
        <v>2</v>
      </c>
      <c r="J28" s="187">
        <v>2</v>
      </c>
      <c r="K28" s="187">
        <v>2</v>
      </c>
      <c r="L28" s="187">
        <v>2</v>
      </c>
      <c r="M28" s="187">
        <v>2</v>
      </c>
      <c r="N28" s="187">
        <v>2</v>
      </c>
      <c r="O28" s="187">
        <v>2</v>
      </c>
      <c r="P28" s="187">
        <v>2</v>
      </c>
      <c r="Q28" s="187">
        <v>2</v>
      </c>
      <c r="R28" s="187">
        <v>2</v>
      </c>
      <c r="S28" s="187">
        <v>2</v>
      </c>
      <c r="T28" s="187">
        <v>2</v>
      </c>
      <c r="U28" s="119">
        <v>0</v>
      </c>
      <c r="V28" s="87">
        <f t="shared" si="2"/>
        <v>32</v>
      </c>
      <c r="W28" s="13">
        <v>0</v>
      </c>
      <c r="X28" s="13">
        <v>0</v>
      </c>
      <c r="Y28" s="187">
        <v>5</v>
      </c>
      <c r="Z28" s="187">
        <v>5</v>
      </c>
      <c r="AA28" s="187">
        <v>5</v>
      </c>
      <c r="AB28" s="187">
        <v>5</v>
      </c>
      <c r="AC28" s="187">
        <v>5</v>
      </c>
      <c r="AD28" s="121">
        <v>5</v>
      </c>
      <c r="AE28" s="121">
        <v>3</v>
      </c>
      <c r="AF28" s="121">
        <v>3</v>
      </c>
      <c r="AG28" s="121">
        <v>4</v>
      </c>
      <c r="AH28" s="121">
        <v>4</v>
      </c>
      <c r="AI28" s="121">
        <v>5</v>
      </c>
      <c r="AJ28" s="187">
        <v>5</v>
      </c>
      <c r="AK28" s="187">
        <v>5</v>
      </c>
      <c r="AL28" s="187">
        <v>5</v>
      </c>
      <c r="AM28" s="187">
        <v>5</v>
      </c>
      <c r="AN28" s="150">
        <v>5</v>
      </c>
      <c r="AO28" s="146">
        <v>5</v>
      </c>
      <c r="AP28" s="121">
        <v>7</v>
      </c>
      <c r="AQ28" s="187">
        <v>7</v>
      </c>
      <c r="AR28" s="187">
        <v>7</v>
      </c>
      <c r="AS28" s="15">
        <v>0</v>
      </c>
      <c r="AT28" s="19">
        <v>0</v>
      </c>
      <c r="AU28" s="19">
        <v>0</v>
      </c>
      <c r="AV28" s="55">
        <v>0</v>
      </c>
      <c r="AW28" s="188">
        <f t="shared" si="3"/>
        <v>100</v>
      </c>
      <c r="AX28" s="120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87">
        <f t="shared" si="1"/>
        <v>132</v>
      </c>
    </row>
    <row r="29" spans="1:59" s="174" customFormat="1" x14ac:dyDescent="0.25">
      <c r="A29" s="225"/>
      <c r="B29" s="208"/>
      <c r="C29" s="199"/>
      <c r="D29" s="58" t="s">
        <v>49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119">
        <v>0</v>
      </c>
      <c r="V29" s="87">
        <f t="shared" si="2"/>
        <v>16</v>
      </c>
      <c r="W29" s="13">
        <v>0</v>
      </c>
      <c r="X29" s="13">
        <v>0</v>
      </c>
      <c r="Y29" s="58">
        <f t="shared" ref="Y29:AR31" si="13">Y28/2</f>
        <v>2.5</v>
      </c>
      <c r="Z29" s="58">
        <f t="shared" si="13"/>
        <v>2.5</v>
      </c>
      <c r="AA29" s="58">
        <f t="shared" si="13"/>
        <v>2.5</v>
      </c>
      <c r="AB29" s="58">
        <f t="shared" si="13"/>
        <v>2.5</v>
      </c>
      <c r="AC29" s="58">
        <f t="shared" si="13"/>
        <v>2.5</v>
      </c>
      <c r="AD29" s="58">
        <f t="shared" si="13"/>
        <v>2.5</v>
      </c>
      <c r="AE29" s="58">
        <f t="shared" si="13"/>
        <v>1.5</v>
      </c>
      <c r="AF29" s="58">
        <f t="shared" si="13"/>
        <v>1.5</v>
      </c>
      <c r="AG29" s="58">
        <f t="shared" si="13"/>
        <v>2</v>
      </c>
      <c r="AH29" s="58">
        <f t="shared" si="13"/>
        <v>2</v>
      </c>
      <c r="AI29" s="58">
        <f t="shared" si="13"/>
        <v>2.5</v>
      </c>
      <c r="AJ29" s="58">
        <f t="shared" si="13"/>
        <v>2.5</v>
      </c>
      <c r="AK29" s="58">
        <f t="shared" si="13"/>
        <v>2.5</v>
      </c>
      <c r="AL29" s="58">
        <f t="shared" si="13"/>
        <v>2.5</v>
      </c>
      <c r="AM29" s="58">
        <f t="shared" si="13"/>
        <v>2.5</v>
      </c>
      <c r="AN29" s="138">
        <f t="shared" si="13"/>
        <v>2.5</v>
      </c>
      <c r="AO29" s="138">
        <f t="shared" si="13"/>
        <v>2.5</v>
      </c>
      <c r="AP29" s="58">
        <f t="shared" si="13"/>
        <v>3.5</v>
      </c>
      <c r="AQ29" s="58">
        <f t="shared" si="13"/>
        <v>3.5</v>
      </c>
      <c r="AR29" s="58">
        <f t="shared" si="13"/>
        <v>3.5</v>
      </c>
      <c r="AS29" s="15">
        <v>0</v>
      </c>
      <c r="AT29" s="19">
        <v>0</v>
      </c>
      <c r="AU29" s="19">
        <v>0</v>
      </c>
      <c r="AV29" s="55">
        <v>0</v>
      </c>
      <c r="AW29" s="188">
        <f t="shared" si="3"/>
        <v>50</v>
      </c>
      <c r="AX29" s="120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87">
        <f t="shared" si="1"/>
        <v>66</v>
      </c>
    </row>
    <row r="30" spans="1:59" s="174" customFormat="1" x14ac:dyDescent="0.25">
      <c r="A30" s="225"/>
      <c r="B30" s="207" t="s">
        <v>145</v>
      </c>
      <c r="C30" s="198" t="s">
        <v>159</v>
      </c>
      <c r="D30" s="58" t="s">
        <v>48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19">
        <v>0</v>
      </c>
      <c r="V30" s="87">
        <f t="shared" si="2"/>
        <v>0</v>
      </c>
      <c r="W30" s="13">
        <v>0</v>
      </c>
      <c r="X30" s="13">
        <v>0</v>
      </c>
      <c r="Y30" s="187">
        <v>2</v>
      </c>
      <c r="Z30" s="187">
        <v>2</v>
      </c>
      <c r="AA30" s="187">
        <v>2</v>
      </c>
      <c r="AB30" s="187">
        <v>2</v>
      </c>
      <c r="AC30" s="187">
        <v>2</v>
      </c>
      <c r="AD30" s="187">
        <v>2</v>
      </c>
      <c r="AE30" s="187">
        <v>2</v>
      </c>
      <c r="AF30" s="187">
        <v>2</v>
      </c>
      <c r="AG30" s="187">
        <v>2</v>
      </c>
      <c r="AH30" s="187">
        <v>2</v>
      </c>
      <c r="AI30" s="187">
        <v>2</v>
      </c>
      <c r="AJ30" s="187">
        <v>2</v>
      </c>
      <c r="AK30" s="187">
        <v>2</v>
      </c>
      <c r="AL30" s="187">
        <v>2</v>
      </c>
      <c r="AM30" s="187">
        <v>2</v>
      </c>
      <c r="AN30" s="150">
        <v>2</v>
      </c>
      <c r="AO30" s="150">
        <v>2</v>
      </c>
      <c r="AP30" s="187">
        <v>2</v>
      </c>
      <c r="AQ30" s="187">
        <v>2</v>
      </c>
      <c r="AR30" s="187">
        <v>2</v>
      </c>
      <c r="AS30" s="15">
        <v>0</v>
      </c>
      <c r="AT30" s="19">
        <v>0</v>
      </c>
      <c r="AU30" s="19">
        <v>0</v>
      </c>
      <c r="AV30" s="55">
        <v>0</v>
      </c>
      <c r="AW30" s="188">
        <f t="shared" si="3"/>
        <v>40</v>
      </c>
      <c r="AX30" s="120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87">
        <f t="shared" si="1"/>
        <v>40</v>
      </c>
    </row>
    <row r="31" spans="1:59" s="174" customFormat="1" x14ac:dyDescent="0.25">
      <c r="A31" s="225"/>
      <c r="B31" s="208"/>
      <c r="C31" s="199"/>
      <c r="D31" s="58" t="s">
        <v>49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119">
        <v>0</v>
      </c>
      <c r="V31" s="87">
        <f t="shared" si="2"/>
        <v>0</v>
      </c>
      <c r="W31" s="13">
        <v>0</v>
      </c>
      <c r="X31" s="13">
        <v>0</v>
      </c>
      <c r="Y31" s="58">
        <f t="shared" si="13"/>
        <v>1</v>
      </c>
      <c r="Z31" s="58">
        <f t="shared" si="13"/>
        <v>1</v>
      </c>
      <c r="AA31" s="58">
        <f t="shared" si="13"/>
        <v>1</v>
      </c>
      <c r="AB31" s="58">
        <f t="shared" si="13"/>
        <v>1</v>
      </c>
      <c r="AC31" s="58">
        <f t="shared" si="13"/>
        <v>1</v>
      </c>
      <c r="AD31" s="58">
        <f t="shared" si="13"/>
        <v>1</v>
      </c>
      <c r="AE31" s="58">
        <f t="shared" si="13"/>
        <v>1</v>
      </c>
      <c r="AF31" s="58">
        <f t="shared" si="13"/>
        <v>1</v>
      </c>
      <c r="AG31" s="58">
        <f t="shared" si="13"/>
        <v>1</v>
      </c>
      <c r="AH31" s="58">
        <f t="shared" si="13"/>
        <v>1</v>
      </c>
      <c r="AI31" s="58">
        <f t="shared" si="13"/>
        <v>1</v>
      </c>
      <c r="AJ31" s="58">
        <f t="shared" si="13"/>
        <v>1</v>
      </c>
      <c r="AK31" s="58">
        <f t="shared" si="13"/>
        <v>1</v>
      </c>
      <c r="AL31" s="58">
        <f t="shared" si="13"/>
        <v>1</v>
      </c>
      <c r="AM31" s="58">
        <f t="shared" si="13"/>
        <v>1</v>
      </c>
      <c r="AN31" s="138">
        <f t="shared" si="13"/>
        <v>1</v>
      </c>
      <c r="AO31" s="138">
        <f t="shared" si="13"/>
        <v>1</v>
      </c>
      <c r="AP31" s="58">
        <f t="shared" si="13"/>
        <v>1</v>
      </c>
      <c r="AQ31" s="58">
        <f t="shared" si="13"/>
        <v>1</v>
      </c>
      <c r="AR31" s="58">
        <f t="shared" si="13"/>
        <v>1</v>
      </c>
      <c r="AS31" s="15">
        <v>0</v>
      </c>
      <c r="AT31" s="19">
        <v>0</v>
      </c>
      <c r="AU31" s="19">
        <v>0</v>
      </c>
      <c r="AV31" s="55">
        <v>0</v>
      </c>
      <c r="AW31" s="188">
        <f t="shared" si="3"/>
        <v>20</v>
      </c>
      <c r="AX31" s="120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87">
        <f t="shared" si="1"/>
        <v>20</v>
      </c>
    </row>
    <row r="32" spans="1:59" s="174" customFormat="1" x14ac:dyDescent="0.25">
      <c r="A32" s="225"/>
      <c r="B32" s="207" t="s">
        <v>146</v>
      </c>
      <c r="C32" s="198" t="s">
        <v>147</v>
      </c>
      <c r="D32" s="58" t="s">
        <v>48</v>
      </c>
      <c r="E32" s="121">
        <v>4</v>
      </c>
      <c r="F32" s="121">
        <v>4</v>
      </c>
      <c r="G32" s="121">
        <v>4</v>
      </c>
      <c r="H32" s="121">
        <v>4</v>
      </c>
      <c r="I32" s="121">
        <v>4</v>
      </c>
      <c r="J32" s="121">
        <v>4</v>
      </c>
      <c r="K32" s="121">
        <v>4</v>
      </c>
      <c r="L32" s="121">
        <v>4</v>
      </c>
      <c r="M32" s="187">
        <v>5</v>
      </c>
      <c r="N32" s="187">
        <v>5</v>
      </c>
      <c r="O32" s="187">
        <v>5</v>
      </c>
      <c r="P32" s="187">
        <v>5</v>
      </c>
      <c r="Q32" s="187">
        <v>5</v>
      </c>
      <c r="R32" s="187">
        <v>5</v>
      </c>
      <c r="S32" s="187">
        <v>5</v>
      </c>
      <c r="T32" s="187">
        <v>5</v>
      </c>
      <c r="U32" s="119">
        <v>0</v>
      </c>
      <c r="V32" s="87">
        <f t="shared" si="2"/>
        <v>72</v>
      </c>
      <c r="W32" s="13">
        <v>0</v>
      </c>
      <c r="X32" s="13">
        <v>0</v>
      </c>
      <c r="Y32" s="187">
        <v>3</v>
      </c>
      <c r="Z32" s="187">
        <v>3</v>
      </c>
      <c r="AA32" s="187">
        <v>3</v>
      </c>
      <c r="AB32" s="187">
        <v>3</v>
      </c>
      <c r="AC32" s="187">
        <v>3</v>
      </c>
      <c r="AD32" s="187">
        <v>3</v>
      </c>
      <c r="AE32" s="187">
        <v>3</v>
      </c>
      <c r="AF32" s="187">
        <v>3</v>
      </c>
      <c r="AG32" s="187">
        <v>3</v>
      </c>
      <c r="AH32" s="187">
        <v>3</v>
      </c>
      <c r="AI32" s="187">
        <v>3</v>
      </c>
      <c r="AJ32" s="187">
        <v>3</v>
      </c>
      <c r="AK32" s="187">
        <v>3</v>
      </c>
      <c r="AL32" s="187">
        <v>3</v>
      </c>
      <c r="AM32" s="187">
        <v>3</v>
      </c>
      <c r="AN32" s="150">
        <v>3</v>
      </c>
      <c r="AO32" s="150">
        <v>3</v>
      </c>
      <c r="AP32" s="187">
        <v>3</v>
      </c>
      <c r="AQ32" s="187">
        <v>3</v>
      </c>
      <c r="AR32" s="187">
        <v>3</v>
      </c>
      <c r="AS32" s="15">
        <v>0</v>
      </c>
      <c r="AT32" s="19">
        <v>0</v>
      </c>
      <c r="AU32" s="19">
        <v>0</v>
      </c>
      <c r="AV32" s="55">
        <v>0</v>
      </c>
      <c r="AW32" s="188">
        <f t="shared" si="3"/>
        <v>60</v>
      </c>
      <c r="AX32" s="120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87">
        <f t="shared" si="1"/>
        <v>132</v>
      </c>
    </row>
    <row r="33" spans="1:59" s="174" customFormat="1" x14ac:dyDescent="0.25">
      <c r="A33" s="225"/>
      <c r="B33" s="208"/>
      <c r="C33" s="199"/>
      <c r="D33" s="58" t="s">
        <v>49</v>
      </c>
      <c r="E33" s="58">
        <f>E32/2</f>
        <v>2</v>
      </c>
      <c r="F33" s="58">
        <f t="shared" ref="F33:T33" si="14">F32/2</f>
        <v>2</v>
      </c>
      <c r="G33" s="58">
        <f t="shared" si="14"/>
        <v>2</v>
      </c>
      <c r="H33" s="58">
        <f t="shared" si="14"/>
        <v>2</v>
      </c>
      <c r="I33" s="58">
        <f t="shared" si="14"/>
        <v>2</v>
      </c>
      <c r="J33" s="58">
        <f t="shared" si="14"/>
        <v>2</v>
      </c>
      <c r="K33" s="58">
        <f t="shared" si="14"/>
        <v>2</v>
      </c>
      <c r="L33" s="58">
        <f t="shared" si="14"/>
        <v>2</v>
      </c>
      <c r="M33" s="58">
        <f t="shared" si="14"/>
        <v>2.5</v>
      </c>
      <c r="N33" s="58">
        <f t="shared" si="14"/>
        <v>2.5</v>
      </c>
      <c r="O33" s="58">
        <f t="shared" si="14"/>
        <v>2.5</v>
      </c>
      <c r="P33" s="58">
        <f t="shared" si="14"/>
        <v>2.5</v>
      </c>
      <c r="Q33" s="58">
        <f t="shared" si="14"/>
        <v>2.5</v>
      </c>
      <c r="R33" s="58">
        <f t="shared" si="14"/>
        <v>2.5</v>
      </c>
      <c r="S33" s="58">
        <f t="shared" si="14"/>
        <v>2.5</v>
      </c>
      <c r="T33" s="58">
        <f t="shared" si="14"/>
        <v>2.5</v>
      </c>
      <c r="U33" s="119">
        <v>0</v>
      </c>
      <c r="V33" s="87">
        <f t="shared" si="2"/>
        <v>36</v>
      </c>
      <c r="W33" s="13">
        <v>0</v>
      </c>
      <c r="X33" s="13">
        <v>0</v>
      </c>
      <c r="Y33" s="58">
        <f t="shared" ref="Y33:AR33" si="15">Y32/2</f>
        <v>1.5</v>
      </c>
      <c r="Z33" s="58">
        <f t="shared" si="15"/>
        <v>1.5</v>
      </c>
      <c r="AA33" s="58">
        <f t="shared" si="15"/>
        <v>1.5</v>
      </c>
      <c r="AB33" s="58">
        <f t="shared" si="15"/>
        <v>1.5</v>
      </c>
      <c r="AC33" s="58">
        <f t="shared" si="15"/>
        <v>1.5</v>
      </c>
      <c r="AD33" s="58">
        <f t="shared" si="15"/>
        <v>1.5</v>
      </c>
      <c r="AE33" s="58">
        <f t="shared" si="15"/>
        <v>1.5</v>
      </c>
      <c r="AF33" s="58">
        <f t="shared" si="15"/>
        <v>1.5</v>
      </c>
      <c r="AG33" s="58">
        <f t="shared" si="15"/>
        <v>1.5</v>
      </c>
      <c r="AH33" s="58">
        <f t="shared" si="15"/>
        <v>1.5</v>
      </c>
      <c r="AI33" s="58">
        <f t="shared" si="15"/>
        <v>1.5</v>
      </c>
      <c r="AJ33" s="58">
        <f t="shared" si="15"/>
        <v>1.5</v>
      </c>
      <c r="AK33" s="58">
        <f t="shared" si="15"/>
        <v>1.5</v>
      </c>
      <c r="AL33" s="58">
        <f t="shared" si="15"/>
        <v>1.5</v>
      </c>
      <c r="AM33" s="58">
        <f t="shared" si="15"/>
        <v>1.5</v>
      </c>
      <c r="AN33" s="138">
        <f t="shared" si="15"/>
        <v>1.5</v>
      </c>
      <c r="AO33" s="138">
        <f t="shared" si="15"/>
        <v>1.5</v>
      </c>
      <c r="AP33" s="58">
        <f t="shared" si="15"/>
        <v>1.5</v>
      </c>
      <c r="AQ33" s="58">
        <f t="shared" si="15"/>
        <v>1.5</v>
      </c>
      <c r="AR33" s="58">
        <f t="shared" si="15"/>
        <v>1.5</v>
      </c>
      <c r="AS33" s="15">
        <v>0</v>
      </c>
      <c r="AT33" s="19">
        <v>0</v>
      </c>
      <c r="AU33" s="19">
        <v>0</v>
      </c>
      <c r="AV33" s="55">
        <v>0</v>
      </c>
      <c r="AW33" s="188">
        <f t="shared" si="3"/>
        <v>30</v>
      </c>
      <c r="AX33" s="120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87">
        <f t="shared" si="1"/>
        <v>66</v>
      </c>
    </row>
    <row r="34" spans="1:59" s="174" customFormat="1" x14ac:dyDescent="0.25">
      <c r="A34" s="225"/>
      <c r="B34" s="207" t="s">
        <v>154</v>
      </c>
      <c r="C34" s="198" t="s">
        <v>155</v>
      </c>
      <c r="D34" s="58" t="s">
        <v>48</v>
      </c>
      <c r="E34" s="58">
        <v>2</v>
      </c>
      <c r="F34" s="58">
        <v>2</v>
      </c>
      <c r="G34" s="58">
        <v>2</v>
      </c>
      <c r="H34" s="58">
        <v>2</v>
      </c>
      <c r="I34" s="58">
        <v>2</v>
      </c>
      <c r="J34" s="58">
        <v>2</v>
      </c>
      <c r="K34" s="58">
        <v>2</v>
      </c>
      <c r="L34" s="58">
        <v>2</v>
      </c>
      <c r="M34" s="58">
        <v>2</v>
      </c>
      <c r="N34" s="58">
        <v>2</v>
      </c>
      <c r="O34" s="58">
        <v>2</v>
      </c>
      <c r="P34" s="58">
        <v>2</v>
      </c>
      <c r="Q34" s="58">
        <v>2</v>
      </c>
      <c r="R34" s="58">
        <v>2</v>
      </c>
      <c r="S34" s="58">
        <v>2</v>
      </c>
      <c r="T34" s="58">
        <v>2</v>
      </c>
      <c r="U34" s="119">
        <v>0</v>
      </c>
      <c r="V34" s="87">
        <f t="shared" si="2"/>
        <v>32</v>
      </c>
      <c r="W34" s="13">
        <v>0</v>
      </c>
      <c r="X34" s="13">
        <v>0</v>
      </c>
      <c r="Y34" s="187">
        <v>0</v>
      </c>
      <c r="Z34" s="187">
        <v>0</v>
      </c>
      <c r="AA34" s="187">
        <v>0</v>
      </c>
      <c r="AB34" s="187">
        <v>0</v>
      </c>
      <c r="AC34" s="187">
        <v>0</v>
      </c>
      <c r="AD34" s="187">
        <v>0</v>
      </c>
      <c r="AE34" s="187">
        <v>0</v>
      </c>
      <c r="AF34" s="187">
        <v>0</v>
      </c>
      <c r="AG34" s="187">
        <v>0</v>
      </c>
      <c r="AH34" s="187">
        <v>0</v>
      </c>
      <c r="AI34" s="187">
        <v>0</v>
      </c>
      <c r="AJ34" s="187">
        <v>0</v>
      </c>
      <c r="AK34" s="187">
        <v>0</v>
      </c>
      <c r="AL34" s="187">
        <v>0</v>
      </c>
      <c r="AM34" s="187">
        <v>0</v>
      </c>
      <c r="AN34" s="150">
        <v>0</v>
      </c>
      <c r="AO34" s="150">
        <v>0</v>
      </c>
      <c r="AP34" s="187">
        <v>0</v>
      </c>
      <c r="AQ34" s="187">
        <v>0</v>
      </c>
      <c r="AR34" s="187">
        <v>0</v>
      </c>
      <c r="AS34" s="15">
        <v>0</v>
      </c>
      <c r="AT34" s="19">
        <v>0</v>
      </c>
      <c r="AU34" s="19">
        <v>0</v>
      </c>
      <c r="AV34" s="55">
        <v>0</v>
      </c>
      <c r="AW34" s="188">
        <f t="shared" si="3"/>
        <v>0</v>
      </c>
      <c r="AX34" s="120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87">
        <f t="shared" si="1"/>
        <v>32</v>
      </c>
    </row>
    <row r="35" spans="1:59" s="174" customFormat="1" x14ac:dyDescent="0.25">
      <c r="A35" s="225"/>
      <c r="B35" s="208"/>
      <c r="C35" s="199"/>
      <c r="D35" s="58" t="s">
        <v>49</v>
      </c>
      <c r="E35" s="58">
        <v>1</v>
      </c>
      <c r="F35" s="58">
        <v>1</v>
      </c>
      <c r="G35" s="58">
        <v>1</v>
      </c>
      <c r="H35" s="58">
        <v>1</v>
      </c>
      <c r="I35" s="58">
        <v>1</v>
      </c>
      <c r="J35" s="58">
        <v>1</v>
      </c>
      <c r="K35" s="58">
        <v>1</v>
      </c>
      <c r="L35" s="58">
        <v>1</v>
      </c>
      <c r="M35" s="58">
        <v>1</v>
      </c>
      <c r="N35" s="58">
        <v>1</v>
      </c>
      <c r="O35" s="58">
        <v>1</v>
      </c>
      <c r="P35" s="58">
        <v>1</v>
      </c>
      <c r="Q35" s="58">
        <v>1</v>
      </c>
      <c r="R35" s="58">
        <v>1</v>
      </c>
      <c r="S35" s="58">
        <v>1</v>
      </c>
      <c r="T35" s="58">
        <v>1</v>
      </c>
      <c r="U35" s="119">
        <v>0</v>
      </c>
      <c r="V35" s="87">
        <f t="shared" si="2"/>
        <v>16</v>
      </c>
      <c r="W35" s="13">
        <v>0</v>
      </c>
      <c r="X35" s="13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138">
        <v>0</v>
      </c>
      <c r="AO35" s="138">
        <v>0</v>
      </c>
      <c r="AP35" s="58">
        <v>0</v>
      </c>
      <c r="AQ35" s="58">
        <v>0</v>
      </c>
      <c r="AR35" s="58">
        <v>0</v>
      </c>
      <c r="AS35" s="15">
        <v>0</v>
      </c>
      <c r="AT35" s="19">
        <v>0</v>
      </c>
      <c r="AU35" s="19">
        <v>0</v>
      </c>
      <c r="AV35" s="55">
        <v>0</v>
      </c>
      <c r="AW35" s="188">
        <f t="shared" si="3"/>
        <v>0</v>
      </c>
      <c r="AX35" s="120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87">
        <f t="shared" si="1"/>
        <v>16</v>
      </c>
    </row>
    <row r="36" spans="1:59" s="174" customFormat="1" x14ac:dyDescent="0.25">
      <c r="A36" s="225"/>
      <c r="B36" s="105" t="s">
        <v>131</v>
      </c>
      <c r="C36" s="106" t="s">
        <v>88</v>
      </c>
      <c r="D36" s="58"/>
      <c r="E36" s="19">
        <v>4</v>
      </c>
      <c r="F36" s="19">
        <v>4</v>
      </c>
      <c r="G36" s="19">
        <v>4</v>
      </c>
      <c r="H36" s="19">
        <v>4</v>
      </c>
      <c r="I36" s="19">
        <v>4</v>
      </c>
      <c r="J36" s="19">
        <v>4</v>
      </c>
      <c r="K36" s="19">
        <v>4</v>
      </c>
      <c r="L36" s="19">
        <v>4</v>
      </c>
      <c r="M36" s="19">
        <v>4</v>
      </c>
      <c r="N36" s="19">
        <v>4</v>
      </c>
      <c r="O36" s="19">
        <v>4</v>
      </c>
      <c r="P36" s="19">
        <v>4</v>
      </c>
      <c r="Q36" s="19">
        <v>4</v>
      </c>
      <c r="R36" s="19">
        <v>4</v>
      </c>
      <c r="S36" s="19">
        <v>4</v>
      </c>
      <c r="T36" s="19">
        <v>4</v>
      </c>
      <c r="U36" s="119">
        <v>0</v>
      </c>
      <c r="V36" s="87">
        <f t="shared" si="2"/>
        <v>64</v>
      </c>
      <c r="W36" s="13">
        <v>0</v>
      </c>
      <c r="X36" s="13">
        <v>0</v>
      </c>
      <c r="Y36" s="139">
        <v>5</v>
      </c>
      <c r="Z36" s="139">
        <v>5</v>
      </c>
      <c r="AA36" s="139">
        <v>5</v>
      </c>
      <c r="AB36" s="139">
        <v>5</v>
      </c>
      <c r="AC36" s="139">
        <v>5</v>
      </c>
      <c r="AD36" s="139">
        <v>5</v>
      </c>
      <c r="AE36" s="139">
        <v>5</v>
      </c>
      <c r="AF36" s="139">
        <v>5</v>
      </c>
      <c r="AG36" s="139">
        <v>5</v>
      </c>
      <c r="AH36" s="139">
        <v>5</v>
      </c>
      <c r="AI36" s="139">
        <v>5</v>
      </c>
      <c r="AJ36" s="139">
        <v>5</v>
      </c>
      <c r="AK36" s="139">
        <v>5</v>
      </c>
      <c r="AL36" s="139">
        <v>5</v>
      </c>
      <c r="AM36" s="139">
        <v>5</v>
      </c>
      <c r="AN36" s="139">
        <v>5</v>
      </c>
      <c r="AO36" s="139">
        <v>5</v>
      </c>
      <c r="AP36" s="175">
        <v>0</v>
      </c>
      <c r="AQ36" s="175">
        <v>0</v>
      </c>
      <c r="AR36" s="175">
        <v>0</v>
      </c>
      <c r="AS36" s="15">
        <v>0</v>
      </c>
      <c r="AT36" s="19">
        <v>0</v>
      </c>
      <c r="AU36" s="19">
        <v>0</v>
      </c>
      <c r="AV36" s="55">
        <v>0</v>
      </c>
      <c r="AW36" s="188">
        <f>SUM(W36:AV36)</f>
        <v>85</v>
      </c>
      <c r="AX36" s="120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87">
        <f t="shared" si="1"/>
        <v>149</v>
      </c>
    </row>
    <row r="37" spans="1:59" ht="15" customHeight="1" x14ac:dyDescent="0.25">
      <c r="A37" s="225"/>
      <c r="B37" s="203" t="s">
        <v>78</v>
      </c>
      <c r="C37" s="205" t="s">
        <v>156</v>
      </c>
      <c r="D37" s="192" t="s">
        <v>48</v>
      </c>
      <c r="E37" s="188">
        <f t="shared" ref="E37:T37" si="16">E39+E41+E43+E46</f>
        <v>8</v>
      </c>
      <c r="F37" s="188">
        <f t="shared" si="16"/>
        <v>8</v>
      </c>
      <c r="G37" s="188">
        <f t="shared" si="16"/>
        <v>8</v>
      </c>
      <c r="H37" s="188">
        <f t="shared" si="16"/>
        <v>8</v>
      </c>
      <c r="I37" s="188">
        <f t="shared" si="16"/>
        <v>8</v>
      </c>
      <c r="J37" s="188">
        <f t="shared" si="16"/>
        <v>8</v>
      </c>
      <c r="K37" s="188">
        <f t="shared" si="16"/>
        <v>8</v>
      </c>
      <c r="L37" s="188">
        <f t="shared" si="16"/>
        <v>8</v>
      </c>
      <c r="M37" s="188">
        <f t="shared" si="16"/>
        <v>8</v>
      </c>
      <c r="N37" s="188">
        <f t="shared" si="16"/>
        <v>8</v>
      </c>
      <c r="O37" s="188">
        <f t="shared" si="16"/>
        <v>8</v>
      </c>
      <c r="P37" s="188">
        <f t="shared" si="16"/>
        <v>8</v>
      </c>
      <c r="Q37" s="188">
        <f t="shared" si="16"/>
        <v>8</v>
      </c>
      <c r="R37" s="188">
        <f t="shared" si="16"/>
        <v>8</v>
      </c>
      <c r="S37" s="188">
        <f t="shared" si="16"/>
        <v>8</v>
      </c>
      <c r="T37" s="188">
        <f t="shared" si="16"/>
        <v>8</v>
      </c>
      <c r="U37" s="188">
        <f>U39</f>
        <v>0</v>
      </c>
      <c r="V37" s="189">
        <f t="shared" si="2"/>
        <v>128</v>
      </c>
      <c r="W37" s="192">
        <v>0</v>
      </c>
      <c r="X37" s="192">
        <v>0</v>
      </c>
      <c r="Y37" s="188">
        <f>Y39+Y43+Y45+Y46</f>
        <v>11</v>
      </c>
      <c r="Z37" s="188">
        <f t="shared" ref="Z37:AV37" si="17">Z39+Z43+Z45+Z46</f>
        <v>11</v>
      </c>
      <c r="AA37" s="188">
        <f t="shared" si="17"/>
        <v>11</v>
      </c>
      <c r="AB37" s="188">
        <f t="shared" si="17"/>
        <v>11</v>
      </c>
      <c r="AC37" s="188">
        <f t="shared" si="17"/>
        <v>11</v>
      </c>
      <c r="AD37" s="188">
        <f t="shared" si="17"/>
        <v>11</v>
      </c>
      <c r="AE37" s="188">
        <f t="shared" si="17"/>
        <v>11</v>
      </c>
      <c r="AF37" s="188">
        <f t="shared" si="17"/>
        <v>11</v>
      </c>
      <c r="AG37" s="188">
        <f t="shared" si="17"/>
        <v>10</v>
      </c>
      <c r="AH37" s="188">
        <f t="shared" si="17"/>
        <v>10</v>
      </c>
      <c r="AI37" s="188">
        <f t="shared" si="17"/>
        <v>9</v>
      </c>
      <c r="AJ37" s="188">
        <f t="shared" si="17"/>
        <v>9</v>
      </c>
      <c r="AK37" s="188">
        <f t="shared" si="17"/>
        <v>9</v>
      </c>
      <c r="AL37" s="188">
        <f t="shared" si="17"/>
        <v>9</v>
      </c>
      <c r="AM37" s="188">
        <f t="shared" si="17"/>
        <v>9</v>
      </c>
      <c r="AN37" s="50">
        <f t="shared" si="17"/>
        <v>9</v>
      </c>
      <c r="AO37" s="50">
        <f t="shared" si="17"/>
        <v>9</v>
      </c>
      <c r="AP37" s="188">
        <f t="shared" si="17"/>
        <v>9</v>
      </c>
      <c r="AQ37" s="188">
        <f t="shared" si="17"/>
        <v>9</v>
      </c>
      <c r="AR37" s="188">
        <f t="shared" si="17"/>
        <v>9</v>
      </c>
      <c r="AS37" s="188">
        <f t="shared" si="17"/>
        <v>36</v>
      </c>
      <c r="AT37" s="188">
        <f t="shared" si="17"/>
        <v>36</v>
      </c>
      <c r="AU37" s="188">
        <f t="shared" si="17"/>
        <v>36</v>
      </c>
      <c r="AV37" s="188">
        <f t="shared" si="17"/>
        <v>0</v>
      </c>
      <c r="AW37" s="188">
        <f t="shared" si="3"/>
        <v>306</v>
      </c>
      <c r="AX37" s="192">
        <v>0</v>
      </c>
      <c r="AY37" s="192">
        <v>0</v>
      </c>
      <c r="AZ37" s="192">
        <v>0</v>
      </c>
      <c r="BA37" s="192">
        <v>0</v>
      </c>
      <c r="BB37" s="192">
        <v>0</v>
      </c>
      <c r="BC37" s="192">
        <v>0</v>
      </c>
      <c r="BD37" s="192">
        <v>0</v>
      </c>
      <c r="BE37" s="192">
        <v>0</v>
      </c>
      <c r="BF37" s="192">
        <v>0</v>
      </c>
      <c r="BG37" s="188">
        <f t="shared" si="1"/>
        <v>434</v>
      </c>
    </row>
    <row r="38" spans="1:59" x14ac:dyDescent="0.25">
      <c r="A38" s="225"/>
      <c r="B38" s="204"/>
      <c r="C38" s="206"/>
      <c r="D38" s="192" t="s">
        <v>49</v>
      </c>
      <c r="E38" s="192">
        <f t="shared" ref="E38:T38" si="18">E40+E42+E44</f>
        <v>3</v>
      </c>
      <c r="F38" s="192">
        <f t="shared" si="18"/>
        <v>3</v>
      </c>
      <c r="G38" s="192">
        <f t="shared" si="18"/>
        <v>3</v>
      </c>
      <c r="H38" s="192">
        <f t="shared" si="18"/>
        <v>3</v>
      </c>
      <c r="I38" s="192">
        <f t="shared" si="18"/>
        <v>3</v>
      </c>
      <c r="J38" s="192">
        <f t="shared" si="18"/>
        <v>3</v>
      </c>
      <c r="K38" s="192">
        <f t="shared" si="18"/>
        <v>3</v>
      </c>
      <c r="L38" s="192">
        <f t="shared" si="18"/>
        <v>3</v>
      </c>
      <c r="M38" s="192">
        <f t="shared" si="18"/>
        <v>3</v>
      </c>
      <c r="N38" s="192">
        <f t="shared" si="18"/>
        <v>3</v>
      </c>
      <c r="O38" s="192">
        <f t="shared" si="18"/>
        <v>3</v>
      </c>
      <c r="P38" s="192">
        <f t="shared" si="18"/>
        <v>3</v>
      </c>
      <c r="Q38" s="192">
        <f t="shared" si="18"/>
        <v>3</v>
      </c>
      <c r="R38" s="192">
        <f t="shared" si="18"/>
        <v>3</v>
      </c>
      <c r="S38" s="192">
        <f t="shared" si="18"/>
        <v>3</v>
      </c>
      <c r="T38" s="192">
        <f t="shared" si="18"/>
        <v>3</v>
      </c>
      <c r="U38" s="192">
        <f>U40</f>
        <v>0</v>
      </c>
      <c r="V38" s="189">
        <f t="shared" si="2"/>
        <v>48</v>
      </c>
      <c r="W38" s="192">
        <v>0</v>
      </c>
      <c r="X38" s="192">
        <v>0</v>
      </c>
      <c r="Y38" s="192">
        <f>Y40+Y44</f>
        <v>2.5</v>
      </c>
      <c r="Z38" s="192">
        <f t="shared" ref="Z38:AV38" si="19">Z40+Z44</f>
        <v>2.5</v>
      </c>
      <c r="AA38" s="192">
        <f t="shared" si="19"/>
        <v>2.5</v>
      </c>
      <c r="AB38" s="192">
        <f t="shared" si="19"/>
        <v>2.5</v>
      </c>
      <c r="AC38" s="192">
        <f t="shared" si="19"/>
        <v>2.5</v>
      </c>
      <c r="AD38" s="192">
        <f t="shared" si="19"/>
        <v>2.5</v>
      </c>
      <c r="AE38" s="192">
        <f t="shared" si="19"/>
        <v>2.5</v>
      </c>
      <c r="AF38" s="192">
        <f t="shared" si="19"/>
        <v>2.5</v>
      </c>
      <c r="AG38" s="192">
        <f t="shared" si="19"/>
        <v>2</v>
      </c>
      <c r="AH38" s="192">
        <f t="shared" si="19"/>
        <v>2</v>
      </c>
      <c r="AI38" s="192">
        <f t="shared" si="19"/>
        <v>1.5</v>
      </c>
      <c r="AJ38" s="192">
        <f t="shared" si="19"/>
        <v>1.5</v>
      </c>
      <c r="AK38" s="192">
        <f t="shared" si="19"/>
        <v>1.5</v>
      </c>
      <c r="AL38" s="192">
        <f t="shared" si="19"/>
        <v>1.5</v>
      </c>
      <c r="AM38" s="192">
        <f t="shared" si="19"/>
        <v>1.5</v>
      </c>
      <c r="AN38" s="16">
        <f t="shared" si="19"/>
        <v>1.5</v>
      </c>
      <c r="AO38" s="16">
        <f t="shared" si="19"/>
        <v>1.5</v>
      </c>
      <c r="AP38" s="192">
        <f t="shared" si="19"/>
        <v>4.5</v>
      </c>
      <c r="AQ38" s="192">
        <f t="shared" si="19"/>
        <v>4.5</v>
      </c>
      <c r="AR38" s="192">
        <f t="shared" si="19"/>
        <v>4.5</v>
      </c>
      <c r="AS38" s="192">
        <f t="shared" si="19"/>
        <v>0</v>
      </c>
      <c r="AT38" s="192">
        <f t="shared" si="19"/>
        <v>0</v>
      </c>
      <c r="AU38" s="192">
        <f t="shared" si="19"/>
        <v>0</v>
      </c>
      <c r="AV38" s="192">
        <f t="shared" si="19"/>
        <v>0</v>
      </c>
      <c r="AW38" s="188">
        <f t="shared" si="3"/>
        <v>48</v>
      </c>
      <c r="AX38" s="192">
        <v>0</v>
      </c>
      <c r="AY38" s="192">
        <v>0</v>
      </c>
      <c r="AZ38" s="192">
        <v>0</v>
      </c>
      <c r="BA38" s="192">
        <v>0</v>
      </c>
      <c r="BB38" s="192">
        <v>0</v>
      </c>
      <c r="BC38" s="192">
        <v>0</v>
      </c>
      <c r="BD38" s="192">
        <v>0</v>
      </c>
      <c r="BE38" s="192">
        <v>0</v>
      </c>
      <c r="BF38" s="192">
        <v>0</v>
      </c>
      <c r="BG38" s="188">
        <f t="shared" si="1"/>
        <v>96</v>
      </c>
    </row>
    <row r="39" spans="1:59" s="43" customFormat="1" ht="15" customHeight="1" x14ac:dyDescent="0.25">
      <c r="A39" s="225"/>
      <c r="B39" s="196" t="s">
        <v>79</v>
      </c>
      <c r="C39" s="198" t="s">
        <v>157</v>
      </c>
      <c r="D39" s="58" t="s">
        <v>48</v>
      </c>
      <c r="E39" s="187">
        <v>2</v>
      </c>
      <c r="F39" s="187">
        <v>2</v>
      </c>
      <c r="G39" s="187">
        <v>2</v>
      </c>
      <c r="H39" s="187">
        <v>2</v>
      </c>
      <c r="I39" s="187">
        <v>2</v>
      </c>
      <c r="J39" s="187">
        <v>2</v>
      </c>
      <c r="K39" s="187">
        <v>2</v>
      </c>
      <c r="L39" s="187">
        <v>2</v>
      </c>
      <c r="M39" s="187">
        <v>2</v>
      </c>
      <c r="N39" s="187">
        <v>2</v>
      </c>
      <c r="O39" s="187">
        <v>2</v>
      </c>
      <c r="P39" s="187">
        <v>2</v>
      </c>
      <c r="Q39" s="187">
        <v>2</v>
      </c>
      <c r="R39" s="187">
        <v>2</v>
      </c>
      <c r="S39" s="187">
        <v>2</v>
      </c>
      <c r="T39" s="187">
        <v>2</v>
      </c>
      <c r="U39" s="119">
        <v>0</v>
      </c>
      <c r="V39" s="189">
        <f t="shared" si="2"/>
        <v>32</v>
      </c>
      <c r="W39" s="13">
        <v>0</v>
      </c>
      <c r="X39" s="13">
        <v>0</v>
      </c>
      <c r="Y39" s="150">
        <v>3</v>
      </c>
      <c r="Z39" s="150">
        <v>3</v>
      </c>
      <c r="AA39" s="150">
        <v>3</v>
      </c>
      <c r="AB39" s="150">
        <v>3</v>
      </c>
      <c r="AC39" s="150">
        <v>3</v>
      </c>
      <c r="AD39" s="150">
        <v>3</v>
      </c>
      <c r="AE39" s="150">
        <v>3</v>
      </c>
      <c r="AF39" s="146">
        <v>3</v>
      </c>
      <c r="AG39" s="146">
        <v>2</v>
      </c>
      <c r="AH39" s="150">
        <v>2</v>
      </c>
      <c r="AI39" s="150">
        <v>2</v>
      </c>
      <c r="AJ39" s="150">
        <v>2</v>
      </c>
      <c r="AK39" s="150">
        <v>2</v>
      </c>
      <c r="AL39" s="150">
        <v>2</v>
      </c>
      <c r="AM39" s="150">
        <v>2</v>
      </c>
      <c r="AN39" s="150">
        <v>2</v>
      </c>
      <c r="AO39" s="146">
        <v>2</v>
      </c>
      <c r="AP39" s="146">
        <v>6</v>
      </c>
      <c r="AQ39" s="150">
        <v>6</v>
      </c>
      <c r="AR39" s="150">
        <v>6</v>
      </c>
      <c r="AS39" s="15">
        <v>0</v>
      </c>
      <c r="AT39" s="19">
        <v>0</v>
      </c>
      <c r="AU39" s="19">
        <v>0</v>
      </c>
      <c r="AV39" s="55">
        <v>0</v>
      </c>
      <c r="AW39" s="188">
        <f t="shared" si="3"/>
        <v>60</v>
      </c>
      <c r="AX39" s="120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88">
        <f t="shared" si="1"/>
        <v>92</v>
      </c>
    </row>
    <row r="40" spans="1:59" s="43" customFormat="1" x14ac:dyDescent="0.25">
      <c r="A40" s="225"/>
      <c r="B40" s="197"/>
      <c r="C40" s="199"/>
      <c r="D40" s="58" t="s">
        <v>49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1</v>
      </c>
      <c r="L40" s="58">
        <v>1</v>
      </c>
      <c r="M40" s="58">
        <v>1</v>
      </c>
      <c r="N40" s="58">
        <v>1</v>
      </c>
      <c r="O40" s="58">
        <v>1</v>
      </c>
      <c r="P40" s="58">
        <v>1</v>
      </c>
      <c r="Q40" s="58">
        <v>1</v>
      </c>
      <c r="R40" s="58">
        <v>1</v>
      </c>
      <c r="S40" s="58">
        <v>1</v>
      </c>
      <c r="T40" s="58">
        <v>1</v>
      </c>
      <c r="U40" s="119">
        <v>0</v>
      </c>
      <c r="V40" s="189">
        <f t="shared" si="2"/>
        <v>16</v>
      </c>
      <c r="W40" s="13">
        <v>0</v>
      </c>
      <c r="X40" s="13">
        <v>0</v>
      </c>
      <c r="Y40" s="58">
        <f t="shared" ref="Y40:AR40" si="20">Y39/2</f>
        <v>1.5</v>
      </c>
      <c r="Z40" s="58">
        <f t="shared" si="20"/>
        <v>1.5</v>
      </c>
      <c r="AA40" s="58">
        <f t="shared" si="20"/>
        <v>1.5</v>
      </c>
      <c r="AB40" s="58">
        <f t="shared" si="20"/>
        <v>1.5</v>
      </c>
      <c r="AC40" s="58">
        <f t="shared" si="20"/>
        <v>1.5</v>
      </c>
      <c r="AD40" s="58">
        <f t="shared" si="20"/>
        <v>1.5</v>
      </c>
      <c r="AE40" s="58">
        <f t="shared" si="20"/>
        <v>1.5</v>
      </c>
      <c r="AF40" s="58">
        <f t="shared" si="20"/>
        <v>1.5</v>
      </c>
      <c r="AG40" s="58">
        <f t="shared" si="20"/>
        <v>1</v>
      </c>
      <c r="AH40" s="58">
        <f t="shared" si="20"/>
        <v>1</v>
      </c>
      <c r="AI40" s="58">
        <f t="shared" si="20"/>
        <v>1</v>
      </c>
      <c r="AJ40" s="58">
        <f t="shared" si="20"/>
        <v>1</v>
      </c>
      <c r="AK40" s="58">
        <f t="shared" si="20"/>
        <v>1</v>
      </c>
      <c r="AL40" s="58">
        <f t="shared" si="20"/>
        <v>1</v>
      </c>
      <c r="AM40" s="58">
        <f t="shared" si="20"/>
        <v>1</v>
      </c>
      <c r="AN40" s="138">
        <f t="shared" si="20"/>
        <v>1</v>
      </c>
      <c r="AO40" s="138">
        <f t="shared" si="20"/>
        <v>1</v>
      </c>
      <c r="AP40" s="176">
        <f t="shared" si="20"/>
        <v>3</v>
      </c>
      <c r="AQ40" s="176">
        <f t="shared" si="20"/>
        <v>3</v>
      </c>
      <c r="AR40" s="176">
        <f t="shared" si="20"/>
        <v>3</v>
      </c>
      <c r="AS40" s="15">
        <v>0</v>
      </c>
      <c r="AT40" s="19">
        <v>0</v>
      </c>
      <c r="AU40" s="19">
        <v>0</v>
      </c>
      <c r="AV40" s="55">
        <v>0</v>
      </c>
      <c r="AW40" s="188">
        <f t="shared" si="3"/>
        <v>30</v>
      </c>
      <c r="AX40" s="120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88">
        <f t="shared" si="1"/>
        <v>46</v>
      </c>
    </row>
    <row r="41" spans="1:59" s="43" customFormat="1" x14ac:dyDescent="0.25">
      <c r="A41" s="225"/>
      <c r="B41" s="196" t="s">
        <v>114</v>
      </c>
      <c r="C41" s="200" t="s">
        <v>158</v>
      </c>
      <c r="D41" s="58" t="s">
        <v>48</v>
      </c>
      <c r="E41" s="187">
        <v>2</v>
      </c>
      <c r="F41" s="187">
        <v>2</v>
      </c>
      <c r="G41" s="187">
        <v>2</v>
      </c>
      <c r="H41" s="187">
        <v>2</v>
      </c>
      <c r="I41" s="187">
        <v>2</v>
      </c>
      <c r="J41" s="187">
        <v>2</v>
      </c>
      <c r="K41" s="187">
        <v>2</v>
      </c>
      <c r="L41" s="187">
        <v>2</v>
      </c>
      <c r="M41" s="187">
        <v>2</v>
      </c>
      <c r="N41" s="187">
        <v>2</v>
      </c>
      <c r="O41" s="187">
        <v>2</v>
      </c>
      <c r="P41" s="187">
        <v>2</v>
      </c>
      <c r="Q41" s="187">
        <v>2</v>
      </c>
      <c r="R41" s="187">
        <v>2</v>
      </c>
      <c r="S41" s="187">
        <v>2</v>
      </c>
      <c r="T41" s="187">
        <v>2</v>
      </c>
      <c r="U41" s="119">
        <v>0</v>
      </c>
      <c r="V41" s="189">
        <f t="shared" si="2"/>
        <v>32</v>
      </c>
      <c r="W41" s="13">
        <v>0</v>
      </c>
      <c r="X41" s="13">
        <v>0</v>
      </c>
      <c r="Y41" s="187">
        <v>0</v>
      </c>
      <c r="Z41" s="187">
        <v>0</v>
      </c>
      <c r="AA41" s="187">
        <v>0</v>
      </c>
      <c r="AB41" s="187">
        <v>0</v>
      </c>
      <c r="AC41" s="187">
        <v>0</v>
      </c>
      <c r="AD41" s="187">
        <v>0</v>
      </c>
      <c r="AE41" s="187">
        <v>0</v>
      </c>
      <c r="AF41" s="187">
        <v>0</v>
      </c>
      <c r="AG41" s="187">
        <v>0</v>
      </c>
      <c r="AH41" s="187">
        <v>0</v>
      </c>
      <c r="AI41" s="187">
        <v>0</v>
      </c>
      <c r="AJ41" s="187">
        <v>0</v>
      </c>
      <c r="AK41" s="187">
        <v>0</v>
      </c>
      <c r="AL41" s="187">
        <v>0</v>
      </c>
      <c r="AM41" s="187">
        <v>0</v>
      </c>
      <c r="AN41" s="150">
        <v>0</v>
      </c>
      <c r="AO41" s="150">
        <v>0</v>
      </c>
      <c r="AP41" s="187">
        <v>0</v>
      </c>
      <c r="AQ41" s="187">
        <v>0</v>
      </c>
      <c r="AR41" s="187">
        <v>0</v>
      </c>
      <c r="AS41" s="15">
        <v>0</v>
      </c>
      <c r="AT41" s="19">
        <v>0</v>
      </c>
      <c r="AU41" s="19">
        <v>0</v>
      </c>
      <c r="AV41" s="55">
        <v>0</v>
      </c>
      <c r="AW41" s="188">
        <f t="shared" si="3"/>
        <v>0</v>
      </c>
      <c r="AX41" s="120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88">
        <f t="shared" si="1"/>
        <v>32</v>
      </c>
    </row>
    <row r="42" spans="1:59" s="43" customFormat="1" x14ac:dyDescent="0.25">
      <c r="A42" s="225"/>
      <c r="B42" s="197"/>
      <c r="C42" s="201"/>
      <c r="D42" s="58" t="s">
        <v>49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1</v>
      </c>
      <c r="L42" s="58">
        <v>1</v>
      </c>
      <c r="M42" s="58">
        <v>1</v>
      </c>
      <c r="N42" s="58">
        <v>1</v>
      </c>
      <c r="O42" s="58">
        <v>1</v>
      </c>
      <c r="P42" s="58">
        <v>1</v>
      </c>
      <c r="Q42" s="58">
        <v>1</v>
      </c>
      <c r="R42" s="58">
        <v>1</v>
      </c>
      <c r="S42" s="58">
        <v>1</v>
      </c>
      <c r="T42" s="58">
        <v>1</v>
      </c>
      <c r="U42" s="119">
        <v>0</v>
      </c>
      <c r="V42" s="189">
        <f t="shared" si="2"/>
        <v>16</v>
      </c>
      <c r="W42" s="13">
        <v>0</v>
      </c>
      <c r="X42" s="13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138">
        <v>0</v>
      </c>
      <c r="AO42" s="138">
        <v>0</v>
      </c>
      <c r="AP42" s="58">
        <v>0</v>
      </c>
      <c r="AQ42" s="58">
        <v>0</v>
      </c>
      <c r="AR42" s="58">
        <v>0</v>
      </c>
      <c r="AS42" s="15">
        <v>0</v>
      </c>
      <c r="AT42" s="19">
        <v>0</v>
      </c>
      <c r="AU42" s="19">
        <v>0</v>
      </c>
      <c r="AV42" s="55">
        <v>0</v>
      </c>
      <c r="AW42" s="188">
        <f t="shared" si="3"/>
        <v>0</v>
      </c>
      <c r="AX42" s="120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88">
        <f t="shared" si="1"/>
        <v>16</v>
      </c>
    </row>
    <row r="43" spans="1:59" s="43" customFormat="1" x14ac:dyDescent="0.25">
      <c r="A43" s="225"/>
      <c r="B43" s="196" t="s">
        <v>122</v>
      </c>
      <c r="C43" s="200" t="s">
        <v>160</v>
      </c>
      <c r="D43" s="58" t="s">
        <v>48</v>
      </c>
      <c r="E43" s="187">
        <v>2</v>
      </c>
      <c r="F43" s="187">
        <v>2</v>
      </c>
      <c r="G43" s="187">
        <v>2</v>
      </c>
      <c r="H43" s="187">
        <v>2</v>
      </c>
      <c r="I43" s="187">
        <v>2</v>
      </c>
      <c r="J43" s="187">
        <v>2</v>
      </c>
      <c r="K43" s="187">
        <v>2</v>
      </c>
      <c r="L43" s="187">
        <v>2</v>
      </c>
      <c r="M43" s="187">
        <v>2</v>
      </c>
      <c r="N43" s="187">
        <v>2</v>
      </c>
      <c r="O43" s="187">
        <v>2</v>
      </c>
      <c r="P43" s="187">
        <v>2</v>
      </c>
      <c r="Q43" s="187">
        <v>2</v>
      </c>
      <c r="R43" s="187">
        <v>2</v>
      </c>
      <c r="S43" s="187">
        <v>2</v>
      </c>
      <c r="T43" s="187">
        <v>2</v>
      </c>
      <c r="U43" s="119">
        <v>0</v>
      </c>
      <c r="V43" s="189">
        <f t="shared" si="2"/>
        <v>32</v>
      </c>
      <c r="W43" s="13">
        <v>0</v>
      </c>
      <c r="X43" s="13">
        <v>0</v>
      </c>
      <c r="Y43" s="187">
        <v>2</v>
      </c>
      <c r="Z43" s="187">
        <v>2</v>
      </c>
      <c r="AA43" s="187">
        <v>2</v>
      </c>
      <c r="AB43" s="187">
        <v>2</v>
      </c>
      <c r="AC43" s="187">
        <v>2</v>
      </c>
      <c r="AD43" s="187">
        <v>2</v>
      </c>
      <c r="AE43" s="187">
        <v>2</v>
      </c>
      <c r="AF43" s="187">
        <v>2</v>
      </c>
      <c r="AG43" s="187">
        <v>2</v>
      </c>
      <c r="AH43" s="146">
        <v>2</v>
      </c>
      <c r="AI43" s="146">
        <v>1</v>
      </c>
      <c r="AJ43" s="187">
        <v>1</v>
      </c>
      <c r="AK43" s="187">
        <v>1</v>
      </c>
      <c r="AL43" s="187">
        <v>1</v>
      </c>
      <c r="AM43" s="187">
        <v>1</v>
      </c>
      <c r="AN43" s="150">
        <v>1</v>
      </c>
      <c r="AO43" s="146">
        <v>1</v>
      </c>
      <c r="AP43" s="121">
        <v>3</v>
      </c>
      <c r="AQ43" s="187">
        <v>3</v>
      </c>
      <c r="AR43" s="187">
        <v>3</v>
      </c>
      <c r="AS43" s="15">
        <v>0</v>
      </c>
      <c r="AT43" s="19">
        <v>0</v>
      </c>
      <c r="AU43" s="19">
        <v>0</v>
      </c>
      <c r="AV43" s="55">
        <v>0</v>
      </c>
      <c r="AW43" s="188">
        <f t="shared" si="3"/>
        <v>36</v>
      </c>
      <c r="AX43" s="120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88">
        <f t="shared" si="1"/>
        <v>68</v>
      </c>
    </row>
    <row r="44" spans="1:59" s="43" customFormat="1" x14ac:dyDescent="0.25">
      <c r="A44" s="225"/>
      <c r="B44" s="197"/>
      <c r="C44" s="201"/>
      <c r="D44" s="58" t="s">
        <v>49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119">
        <v>0</v>
      </c>
      <c r="V44" s="189">
        <f t="shared" si="2"/>
        <v>16</v>
      </c>
      <c r="W44" s="13">
        <v>0</v>
      </c>
      <c r="X44" s="13">
        <v>0</v>
      </c>
      <c r="Y44" s="58">
        <f>Y43/2</f>
        <v>1</v>
      </c>
      <c r="Z44" s="58">
        <f t="shared" ref="Z44:AR44" si="21">Z43/2</f>
        <v>1</v>
      </c>
      <c r="AA44" s="58">
        <f t="shared" si="21"/>
        <v>1</v>
      </c>
      <c r="AB44" s="58">
        <f t="shared" si="21"/>
        <v>1</v>
      </c>
      <c r="AC44" s="58">
        <f t="shared" si="21"/>
        <v>1</v>
      </c>
      <c r="AD44" s="58">
        <f t="shared" si="21"/>
        <v>1</v>
      </c>
      <c r="AE44" s="58">
        <f t="shared" si="21"/>
        <v>1</v>
      </c>
      <c r="AF44" s="58">
        <f t="shared" si="21"/>
        <v>1</v>
      </c>
      <c r="AG44" s="58">
        <f t="shared" si="21"/>
        <v>1</v>
      </c>
      <c r="AH44" s="58">
        <f t="shared" si="21"/>
        <v>1</v>
      </c>
      <c r="AI44" s="58">
        <f t="shared" si="21"/>
        <v>0.5</v>
      </c>
      <c r="AJ44" s="58">
        <f t="shared" si="21"/>
        <v>0.5</v>
      </c>
      <c r="AK44" s="58">
        <f t="shared" si="21"/>
        <v>0.5</v>
      </c>
      <c r="AL44" s="58">
        <f t="shared" si="21"/>
        <v>0.5</v>
      </c>
      <c r="AM44" s="58">
        <f t="shared" si="21"/>
        <v>0.5</v>
      </c>
      <c r="AN44" s="138">
        <f t="shared" si="21"/>
        <v>0.5</v>
      </c>
      <c r="AO44" s="138">
        <f t="shared" si="21"/>
        <v>0.5</v>
      </c>
      <c r="AP44" s="58">
        <f t="shared" si="21"/>
        <v>1.5</v>
      </c>
      <c r="AQ44" s="58">
        <f t="shared" si="21"/>
        <v>1.5</v>
      </c>
      <c r="AR44" s="58">
        <f t="shared" si="21"/>
        <v>1.5</v>
      </c>
      <c r="AS44" s="15">
        <v>0</v>
      </c>
      <c r="AT44" s="19">
        <v>0</v>
      </c>
      <c r="AU44" s="19">
        <v>0</v>
      </c>
      <c r="AV44" s="55">
        <v>0</v>
      </c>
      <c r="AW44" s="188">
        <f t="shared" si="3"/>
        <v>18</v>
      </c>
      <c r="AX44" s="120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88">
        <f t="shared" si="1"/>
        <v>34</v>
      </c>
    </row>
    <row r="45" spans="1:59" ht="15" customHeight="1" x14ac:dyDescent="0.25">
      <c r="A45" s="225"/>
      <c r="B45" s="190" t="s">
        <v>80</v>
      </c>
      <c r="C45" s="179" t="s">
        <v>81</v>
      </c>
      <c r="D45" s="135" t="s">
        <v>48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  <c r="S45" s="9">
        <v>0</v>
      </c>
      <c r="T45" s="9">
        <v>0</v>
      </c>
      <c r="U45" s="119">
        <v>0</v>
      </c>
      <c r="V45" s="189">
        <f t="shared" si="2"/>
        <v>0</v>
      </c>
      <c r="W45" s="13">
        <v>0</v>
      </c>
      <c r="X45" s="13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25">
        <v>36</v>
      </c>
      <c r="AT45" s="118"/>
      <c r="AU45" s="118"/>
      <c r="AV45" s="55">
        <v>0</v>
      </c>
      <c r="AW45" s="188">
        <f t="shared" si="3"/>
        <v>36</v>
      </c>
      <c r="AX45" s="120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88">
        <f t="shared" si="1"/>
        <v>36</v>
      </c>
    </row>
    <row r="46" spans="1:59" ht="15" customHeight="1" x14ac:dyDescent="0.25">
      <c r="A46" s="225"/>
      <c r="B46" s="190" t="s">
        <v>89</v>
      </c>
      <c r="C46" s="179" t="s">
        <v>88</v>
      </c>
      <c r="D46" s="135" t="s">
        <v>48</v>
      </c>
      <c r="E46" s="19">
        <v>2</v>
      </c>
      <c r="F46" s="19">
        <v>2</v>
      </c>
      <c r="G46" s="19">
        <v>2</v>
      </c>
      <c r="H46" s="19">
        <v>2</v>
      </c>
      <c r="I46" s="19">
        <v>2</v>
      </c>
      <c r="J46" s="19">
        <v>2</v>
      </c>
      <c r="K46" s="19">
        <v>2</v>
      </c>
      <c r="L46" s="19">
        <v>2</v>
      </c>
      <c r="M46" s="19">
        <v>2</v>
      </c>
      <c r="N46" s="19">
        <v>2</v>
      </c>
      <c r="O46" s="19">
        <v>2</v>
      </c>
      <c r="P46" s="19">
        <v>2</v>
      </c>
      <c r="Q46" s="19">
        <v>2</v>
      </c>
      <c r="R46" s="19">
        <v>2</v>
      </c>
      <c r="S46" s="19">
        <v>2</v>
      </c>
      <c r="T46" s="19">
        <v>2</v>
      </c>
      <c r="U46" s="119">
        <v>0</v>
      </c>
      <c r="V46" s="189">
        <f t="shared" si="2"/>
        <v>32</v>
      </c>
      <c r="W46" s="13">
        <v>0</v>
      </c>
      <c r="X46" s="13">
        <v>0</v>
      </c>
      <c r="Y46" s="139">
        <v>6</v>
      </c>
      <c r="Z46" s="139">
        <v>6</v>
      </c>
      <c r="AA46" s="139">
        <v>6</v>
      </c>
      <c r="AB46" s="139">
        <v>6</v>
      </c>
      <c r="AC46" s="139">
        <v>6</v>
      </c>
      <c r="AD46" s="139">
        <v>6</v>
      </c>
      <c r="AE46" s="139">
        <v>6</v>
      </c>
      <c r="AF46" s="139">
        <v>6</v>
      </c>
      <c r="AG46" s="139">
        <v>6</v>
      </c>
      <c r="AH46" s="139">
        <v>6</v>
      </c>
      <c r="AI46" s="139">
        <v>6</v>
      </c>
      <c r="AJ46" s="139">
        <v>6</v>
      </c>
      <c r="AK46" s="139">
        <v>6</v>
      </c>
      <c r="AL46" s="139">
        <v>6</v>
      </c>
      <c r="AM46" s="139">
        <v>6</v>
      </c>
      <c r="AN46" s="139">
        <v>6</v>
      </c>
      <c r="AO46" s="139">
        <v>6</v>
      </c>
      <c r="AP46" s="175">
        <v>0</v>
      </c>
      <c r="AQ46" s="175">
        <v>0</v>
      </c>
      <c r="AR46" s="175">
        <v>0</v>
      </c>
      <c r="AS46" s="15">
        <v>0</v>
      </c>
      <c r="AT46" s="19">
        <v>36</v>
      </c>
      <c r="AU46" s="19">
        <v>36</v>
      </c>
      <c r="AV46" s="55">
        <v>0</v>
      </c>
      <c r="AW46" s="188">
        <f t="shared" si="3"/>
        <v>174</v>
      </c>
      <c r="AX46" s="120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88">
        <f t="shared" si="1"/>
        <v>206</v>
      </c>
    </row>
    <row r="47" spans="1:59" ht="15" customHeight="1" x14ac:dyDescent="0.25">
      <c r="A47" s="225"/>
      <c r="B47" s="203" t="s">
        <v>82</v>
      </c>
      <c r="C47" s="205" t="s">
        <v>161</v>
      </c>
      <c r="D47" s="192" t="s">
        <v>48</v>
      </c>
      <c r="E47" s="188">
        <f t="shared" ref="E47:U48" si="22">E49</f>
        <v>5</v>
      </c>
      <c r="F47" s="188">
        <f t="shared" si="22"/>
        <v>5</v>
      </c>
      <c r="G47" s="188">
        <f t="shared" si="22"/>
        <v>5</v>
      </c>
      <c r="H47" s="188">
        <f t="shared" si="22"/>
        <v>5</v>
      </c>
      <c r="I47" s="188">
        <f t="shared" si="22"/>
        <v>5</v>
      </c>
      <c r="J47" s="188">
        <f t="shared" si="22"/>
        <v>5</v>
      </c>
      <c r="K47" s="188">
        <f t="shared" si="22"/>
        <v>5</v>
      </c>
      <c r="L47" s="188">
        <f t="shared" si="22"/>
        <v>5</v>
      </c>
      <c r="M47" s="188">
        <f t="shared" si="22"/>
        <v>4</v>
      </c>
      <c r="N47" s="188">
        <f t="shared" si="22"/>
        <v>4</v>
      </c>
      <c r="O47" s="188">
        <f t="shared" si="22"/>
        <v>4</v>
      </c>
      <c r="P47" s="188">
        <f t="shared" si="22"/>
        <v>4</v>
      </c>
      <c r="Q47" s="188">
        <f t="shared" si="22"/>
        <v>4</v>
      </c>
      <c r="R47" s="188">
        <f t="shared" si="22"/>
        <v>4</v>
      </c>
      <c r="S47" s="188">
        <f t="shared" si="22"/>
        <v>4</v>
      </c>
      <c r="T47" s="188">
        <f t="shared" si="22"/>
        <v>4</v>
      </c>
      <c r="U47" s="188">
        <f t="shared" si="22"/>
        <v>0</v>
      </c>
      <c r="V47" s="189">
        <f t="shared" si="2"/>
        <v>72</v>
      </c>
      <c r="W47" s="192">
        <v>0</v>
      </c>
      <c r="X47" s="192">
        <v>0</v>
      </c>
      <c r="Y47" s="188">
        <f>Y49+Y51</f>
        <v>5</v>
      </c>
      <c r="Z47" s="188">
        <f t="shared" ref="Z47:AU47" si="23">Z49+Z51</f>
        <v>5</v>
      </c>
      <c r="AA47" s="188">
        <f t="shared" si="23"/>
        <v>5</v>
      </c>
      <c r="AB47" s="188">
        <f t="shared" si="23"/>
        <v>5</v>
      </c>
      <c r="AC47" s="188">
        <f t="shared" si="23"/>
        <v>5</v>
      </c>
      <c r="AD47" s="188">
        <f t="shared" si="23"/>
        <v>5</v>
      </c>
      <c r="AE47" s="188">
        <f t="shared" si="23"/>
        <v>5</v>
      </c>
      <c r="AF47" s="188">
        <f t="shared" si="23"/>
        <v>5</v>
      </c>
      <c r="AG47" s="188">
        <f t="shared" si="23"/>
        <v>5</v>
      </c>
      <c r="AH47" s="188">
        <f t="shared" si="23"/>
        <v>5</v>
      </c>
      <c r="AI47" s="188">
        <f t="shared" si="23"/>
        <v>5</v>
      </c>
      <c r="AJ47" s="188">
        <f t="shared" si="23"/>
        <v>5</v>
      </c>
      <c r="AK47" s="188">
        <f t="shared" si="23"/>
        <v>5</v>
      </c>
      <c r="AL47" s="188">
        <f t="shared" si="23"/>
        <v>5</v>
      </c>
      <c r="AM47" s="188">
        <f t="shared" si="23"/>
        <v>5</v>
      </c>
      <c r="AN47" s="50">
        <f t="shared" si="23"/>
        <v>5</v>
      </c>
      <c r="AO47" s="50">
        <f t="shared" si="23"/>
        <v>5</v>
      </c>
      <c r="AP47" s="188">
        <f t="shared" si="23"/>
        <v>4</v>
      </c>
      <c r="AQ47" s="188">
        <f t="shared" si="23"/>
        <v>4</v>
      </c>
      <c r="AR47" s="188">
        <f t="shared" si="23"/>
        <v>4</v>
      </c>
      <c r="AS47" s="188">
        <f t="shared" si="23"/>
        <v>0</v>
      </c>
      <c r="AT47" s="188">
        <f t="shared" si="23"/>
        <v>0</v>
      </c>
      <c r="AU47" s="188">
        <f t="shared" si="23"/>
        <v>0</v>
      </c>
      <c r="AV47" s="55">
        <v>0</v>
      </c>
      <c r="AW47" s="188">
        <f t="shared" si="3"/>
        <v>97</v>
      </c>
      <c r="AX47" s="192">
        <v>0</v>
      </c>
      <c r="AY47" s="192">
        <v>0</v>
      </c>
      <c r="AZ47" s="192">
        <v>0</v>
      </c>
      <c r="BA47" s="192">
        <v>0</v>
      </c>
      <c r="BB47" s="192">
        <v>0</v>
      </c>
      <c r="BC47" s="192">
        <v>0</v>
      </c>
      <c r="BD47" s="192">
        <v>0</v>
      </c>
      <c r="BE47" s="192">
        <v>0</v>
      </c>
      <c r="BF47" s="192">
        <v>0</v>
      </c>
      <c r="BG47" s="188">
        <f t="shared" si="1"/>
        <v>169</v>
      </c>
    </row>
    <row r="48" spans="1:59" x14ac:dyDescent="0.25">
      <c r="A48" s="225"/>
      <c r="B48" s="204"/>
      <c r="C48" s="206"/>
      <c r="D48" s="192" t="s">
        <v>49</v>
      </c>
      <c r="E48" s="192">
        <f t="shared" si="22"/>
        <v>2.5</v>
      </c>
      <c r="F48" s="192">
        <f t="shared" si="22"/>
        <v>2.5</v>
      </c>
      <c r="G48" s="192">
        <f t="shared" si="22"/>
        <v>2.5</v>
      </c>
      <c r="H48" s="192">
        <f t="shared" si="22"/>
        <v>2.5</v>
      </c>
      <c r="I48" s="192">
        <f t="shared" si="22"/>
        <v>2.5</v>
      </c>
      <c r="J48" s="192">
        <f t="shared" si="22"/>
        <v>2.5</v>
      </c>
      <c r="K48" s="192">
        <f t="shared" si="22"/>
        <v>2.5</v>
      </c>
      <c r="L48" s="192">
        <f t="shared" si="22"/>
        <v>2.5</v>
      </c>
      <c r="M48" s="192">
        <f t="shared" si="22"/>
        <v>2</v>
      </c>
      <c r="N48" s="192">
        <f t="shared" si="22"/>
        <v>2</v>
      </c>
      <c r="O48" s="192">
        <f t="shared" si="22"/>
        <v>2</v>
      </c>
      <c r="P48" s="192">
        <f t="shared" si="22"/>
        <v>2</v>
      </c>
      <c r="Q48" s="192">
        <f t="shared" si="22"/>
        <v>2</v>
      </c>
      <c r="R48" s="192">
        <f t="shared" si="22"/>
        <v>2</v>
      </c>
      <c r="S48" s="192">
        <f t="shared" si="22"/>
        <v>2</v>
      </c>
      <c r="T48" s="192">
        <f t="shared" si="22"/>
        <v>2</v>
      </c>
      <c r="U48" s="192">
        <f t="shared" si="22"/>
        <v>0</v>
      </c>
      <c r="V48" s="189">
        <f t="shared" si="2"/>
        <v>36</v>
      </c>
      <c r="W48" s="192">
        <v>0</v>
      </c>
      <c r="X48" s="192">
        <v>0</v>
      </c>
      <c r="Y48" s="192">
        <f>Y50</f>
        <v>2</v>
      </c>
      <c r="Z48" s="192">
        <f t="shared" ref="Z48:AU48" si="24">Z50</f>
        <v>2</v>
      </c>
      <c r="AA48" s="192">
        <f t="shared" si="24"/>
        <v>2</v>
      </c>
      <c r="AB48" s="192">
        <f t="shared" si="24"/>
        <v>2</v>
      </c>
      <c r="AC48" s="192">
        <f t="shared" si="24"/>
        <v>2</v>
      </c>
      <c r="AD48" s="192">
        <f t="shared" si="24"/>
        <v>2</v>
      </c>
      <c r="AE48" s="192">
        <f t="shared" si="24"/>
        <v>2</v>
      </c>
      <c r="AF48" s="192">
        <f t="shared" si="24"/>
        <v>2</v>
      </c>
      <c r="AG48" s="192">
        <f t="shared" si="24"/>
        <v>2</v>
      </c>
      <c r="AH48" s="192">
        <f t="shared" si="24"/>
        <v>2</v>
      </c>
      <c r="AI48" s="192">
        <f t="shared" si="24"/>
        <v>2</v>
      </c>
      <c r="AJ48" s="192">
        <f t="shared" si="24"/>
        <v>2</v>
      </c>
      <c r="AK48" s="192">
        <f t="shared" si="24"/>
        <v>2</v>
      </c>
      <c r="AL48" s="192">
        <f t="shared" si="24"/>
        <v>2</v>
      </c>
      <c r="AM48" s="192">
        <f t="shared" si="24"/>
        <v>2</v>
      </c>
      <c r="AN48" s="16">
        <f t="shared" si="24"/>
        <v>2</v>
      </c>
      <c r="AO48" s="16">
        <f t="shared" si="24"/>
        <v>2</v>
      </c>
      <c r="AP48" s="192">
        <f t="shared" si="24"/>
        <v>2</v>
      </c>
      <c r="AQ48" s="192">
        <f t="shared" si="24"/>
        <v>2</v>
      </c>
      <c r="AR48" s="192">
        <f t="shared" si="24"/>
        <v>2</v>
      </c>
      <c r="AS48" s="192">
        <f t="shared" si="24"/>
        <v>0</v>
      </c>
      <c r="AT48" s="192">
        <f t="shared" si="24"/>
        <v>0</v>
      </c>
      <c r="AU48" s="192">
        <f t="shared" si="24"/>
        <v>0</v>
      </c>
      <c r="AV48" s="55">
        <v>0</v>
      </c>
      <c r="AW48" s="188">
        <f t="shared" si="3"/>
        <v>40</v>
      </c>
      <c r="AX48" s="192">
        <v>0</v>
      </c>
      <c r="AY48" s="192">
        <v>0</v>
      </c>
      <c r="AZ48" s="192">
        <v>0</v>
      </c>
      <c r="BA48" s="192">
        <v>0</v>
      </c>
      <c r="BB48" s="192">
        <v>0</v>
      </c>
      <c r="BC48" s="192">
        <v>0</v>
      </c>
      <c r="BD48" s="192">
        <v>0</v>
      </c>
      <c r="BE48" s="192">
        <v>0</v>
      </c>
      <c r="BF48" s="192">
        <v>0</v>
      </c>
      <c r="BG48" s="188">
        <f t="shared" si="1"/>
        <v>76</v>
      </c>
    </row>
    <row r="49" spans="1:59" x14ac:dyDescent="0.25">
      <c r="A49" s="225"/>
      <c r="B49" s="196" t="s">
        <v>83</v>
      </c>
      <c r="C49" s="198" t="s">
        <v>162</v>
      </c>
      <c r="D49" s="135" t="s">
        <v>48</v>
      </c>
      <c r="E49" s="58">
        <v>5</v>
      </c>
      <c r="F49" s="58">
        <v>5</v>
      </c>
      <c r="G49" s="58">
        <v>5</v>
      </c>
      <c r="H49" s="58">
        <v>5</v>
      </c>
      <c r="I49" s="58">
        <v>5</v>
      </c>
      <c r="J49" s="58">
        <v>5</v>
      </c>
      <c r="K49" s="58">
        <v>5</v>
      </c>
      <c r="L49" s="58">
        <v>5</v>
      </c>
      <c r="M49" s="280">
        <v>4</v>
      </c>
      <c r="N49" s="280">
        <v>4</v>
      </c>
      <c r="O49" s="280">
        <v>4</v>
      </c>
      <c r="P49" s="280">
        <v>4</v>
      </c>
      <c r="Q49" s="280">
        <v>4</v>
      </c>
      <c r="R49" s="280">
        <v>4</v>
      </c>
      <c r="S49" s="280">
        <v>4</v>
      </c>
      <c r="T49" s="280">
        <v>4</v>
      </c>
      <c r="U49" s="119">
        <v>0</v>
      </c>
      <c r="V49" s="189">
        <f t="shared" si="2"/>
        <v>72</v>
      </c>
      <c r="W49" s="13">
        <v>0</v>
      </c>
      <c r="X49" s="13">
        <v>0</v>
      </c>
      <c r="Y49" s="187">
        <v>4</v>
      </c>
      <c r="Z49" s="187">
        <v>4</v>
      </c>
      <c r="AA49" s="187">
        <v>4</v>
      </c>
      <c r="AB49" s="187">
        <v>4</v>
      </c>
      <c r="AC49" s="187">
        <v>4</v>
      </c>
      <c r="AD49" s="187">
        <v>4</v>
      </c>
      <c r="AE49" s="187">
        <v>4</v>
      </c>
      <c r="AF49" s="187">
        <v>4</v>
      </c>
      <c r="AG49" s="187">
        <v>4</v>
      </c>
      <c r="AH49" s="187">
        <v>4</v>
      </c>
      <c r="AI49" s="187">
        <v>4</v>
      </c>
      <c r="AJ49" s="187">
        <v>4</v>
      </c>
      <c r="AK49" s="187">
        <v>4</v>
      </c>
      <c r="AL49" s="187">
        <v>4</v>
      </c>
      <c r="AM49" s="187">
        <v>4</v>
      </c>
      <c r="AN49" s="150">
        <v>4</v>
      </c>
      <c r="AO49" s="150">
        <v>4</v>
      </c>
      <c r="AP49" s="187">
        <v>4</v>
      </c>
      <c r="AQ49" s="187">
        <v>4</v>
      </c>
      <c r="AR49" s="187">
        <v>4</v>
      </c>
      <c r="AS49" s="15">
        <v>0</v>
      </c>
      <c r="AT49" s="19">
        <v>0</v>
      </c>
      <c r="AU49" s="19">
        <v>0</v>
      </c>
      <c r="AV49" s="55">
        <v>0</v>
      </c>
      <c r="AW49" s="188">
        <f t="shared" si="3"/>
        <v>80</v>
      </c>
      <c r="AX49" s="120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87">
        <f t="shared" si="1"/>
        <v>152</v>
      </c>
    </row>
    <row r="50" spans="1:59" x14ac:dyDescent="0.25">
      <c r="A50" s="225"/>
      <c r="B50" s="197"/>
      <c r="C50" s="199"/>
      <c r="D50" s="135" t="s">
        <v>49</v>
      </c>
      <c r="E50" s="58">
        <f t="shared" ref="E50:T50" si="25">E49/2</f>
        <v>2.5</v>
      </c>
      <c r="F50" s="58">
        <f t="shared" si="25"/>
        <v>2.5</v>
      </c>
      <c r="G50" s="58">
        <f t="shared" si="25"/>
        <v>2.5</v>
      </c>
      <c r="H50" s="58">
        <f t="shared" si="25"/>
        <v>2.5</v>
      </c>
      <c r="I50" s="58">
        <f t="shared" si="25"/>
        <v>2.5</v>
      </c>
      <c r="J50" s="58">
        <f t="shared" si="25"/>
        <v>2.5</v>
      </c>
      <c r="K50" s="58">
        <f t="shared" si="25"/>
        <v>2.5</v>
      </c>
      <c r="L50" s="58">
        <f t="shared" si="25"/>
        <v>2.5</v>
      </c>
      <c r="M50" s="58">
        <f t="shared" si="25"/>
        <v>2</v>
      </c>
      <c r="N50" s="58">
        <f t="shared" si="25"/>
        <v>2</v>
      </c>
      <c r="O50" s="58">
        <f t="shared" si="25"/>
        <v>2</v>
      </c>
      <c r="P50" s="58">
        <f t="shared" si="25"/>
        <v>2</v>
      </c>
      <c r="Q50" s="58">
        <f t="shared" si="25"/>
        <v>2</v>
      </c>
      <c r="R50" s="58">
        <f t="shared" si="25"/>
        <v>2</v>
      </c>
      <c r="S50" s="58">
        <f t="shared" si="25"/>
        <v>2</v>
      </c>
      <c r="T50" s="58">
        <f t="shared" si="25"/>
        <v>2</v>
      </c>
      <c r="U50" s="119">
        <v>0</v>
      </c>
      <c r="V50" s="189">
        <f t="shared" si="2"/>
        <v>36</v>
      </c>
      <c r="W50" s="13">
        <v>0</v>
      </c>
      <c r="X50" s="13">
        <v>0</v>
      </c>
      <c r="Y50" s="58">
        <f t="shared" ref="Y50:AR50" si="26">Y49/2</f>
        <v>2</v>
      </c>
      <c r="Z50" s="58">
        <f t="shared" si="26"/>
        <v>2</v>
      </c>
      <c r="AA50" s="58">
        <f t="shared" si="26"/>
        <v>2</v>
      </c>
      <c r="AB50" s="58">
        <f t="shared" si="26"/>
        <v>2</v>
      </c>
      <c r="AC50" s="58">
        <f t="shared" si="26"/>
        <v>2</v>
      </c>
      <c r="AD50" s="58">
        <f t="shared" si="26"/>
        <v>2</v>
      </c>
      <c r="AE50" s="58">
        <f t="shared" si="26"/>
        <v>2</v>
      </c>
      <c r="AF50" s="58">
        <f t="shared" si="26"/>
        <v>2</v>
      </c>
      <c r="AG50" s="58">
        <f t="shared" si="26"/>
        <v>2</v>
      </c>
      <c r="AH50" s="58">
        <f t="shared" si="26"/>
        <v>2</v>
      </c>
      <c r="AI50" s="58">
        <f t="shared" si="26"/>
        <v>2</v>
      </c>
      <c r="AJ50" s="58">
        <f t="shared" si="26"/>
        <v>2</v>
      </c>
      <c r="AK50" s="58">
        <f t="shared" si="26"/>
        <v>2</v>
      </c>
      <c r="AL50" s="58">
        <f t="shared" si="26"/>
        <v>2</v>
      </c>
      <c r="AM50" s="58">
        <f t="shared" si="26"/>
        <v>2</v>
      </c>
      <c r="AN50" s="138">
        <f t="shared" si="26"/>
        <v>2</v>
      </c>
      <c r="AO50" s="138">
        <f t="shared" si="26"/>
        <v>2</v>
      </c>
      <c r="AP50" s="58">
        <f t="shared" si="26"/>
        <v>2</v>
      </c>
      <c r="AQ50" s="58">
        <f t="shared" si="26"/>
        <v>2</v>
      </c>
      <c r="AR50" s="58">
        <f t="shared" si="26"/>
        <v>2</v>
      </c>
      <c r="AS50" s="15">
        <v>0</v>
      </c>
      <c r="AT50" s="19">
        <v>0</v>
      </c>
      <c r="AU50" s="19">
        <v>0</v>
      </c>
      <c r="AV50" s="55">
        <v>0</v>
      </c>
      <c r="AW50" s="188">
        <f t="shared" si="3"/>
        <v>40</v>
      </c>
      <c r="AX50" s="120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87">
        <f t="shared" si="1"/>
        <v>76</v>
      </c>
    </row>
    <row r="51" spans="1:59" x14ac:dyDescent="0.25">
      <c r="A51" s="225"/>
      <c r="B51" s="190" t="s">
        <v>127</v>
      </c>
      <c r="C51" s="122" t="s">
        <v>88</v>
      </c>
      <c r="D51" s="135" t="s">
        <v>48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  <c r="U51" s="119">
        <v>0</v>
      </c>
      <c r="V51" s="189">
        <f t="shared" si="2"/>
        <v>0</v>
      </c>
      <c r="W51" s="13">
        <v>0</v>
      </c>
      <c r="X51" s="13">
        <v>0</v>
      </c>
      <c r="Y51" s="139">
        <v>1</v>
      </c>
      <c r="Z51" s="139">
        <v>1</v>
      </c>
      <c r="AA51" s="139">
        <v>1</v>
      </c>
      <c r="AB51" s="139">
        <v>1</v>
      </c>
      <c r="AC51" s="139">
        <v>1</v>
      </c>
      <c r="AD51" s="139">
        <v>1</v>
      </c>
      <c r="AE51" s="139">
        <v>1</v>
      </c>
      <c r="AF51" s="139">
        <v>1</v>
      </c>
      <c r="AG51" s="139">
        <v>1</v>
      </c>
      <c r="AH51" s="139">
        <v>1</v>
      </c>
      <c r="AI51" s="139">
        <v>1</v>
      </c>
      <c r="AJ51" s="139">
        <v>1</v>
      </c>
      <c r="AK51" s="139">
        <v>1</v>
      </c>
      <c r="AL51" s="139">
        <v>1</v>
      </c>
      <c r="AM51" s="139">
        <v>1</v>
      </c>
      <c r="AN51" s="139">
        <v>1</v>
      </c>
      <c r="AO51" s="139">
        <v>1</v>
      </c>
      <c r="AP51" s="175">
        <v>0</v>
      </c>
      <c r="AQ51" s="175">
        <v>0</v>
      </c>
      <c r="AR51" s="175">
        <v>0</v>
      </c>
      <c r="AS51" s="15">
        <v>0</v>
      </c>
      <c r="AT51" s="19">
        <v>0</v>
      </c>
      <c r="AU51" s="19">
        <v>0</v>
      </c>
      <c r="AV51" s="55">
        <v>0</v>
      </c>
      <c r="AW51" s="188">
        <f t="shared" si="3"/>
        <v>17</v>
      </c>
      <c r="AX51" s="120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87">
        <f t="shared" si="1"/>
        <v>17</v>
      </c>
    </row>
    <row r="52" spans="1:59" ht="15" customHeight="1" x14ac:dyDescent="0.25">
      <c r="A52" s="225"/>
      <c r="B52" s="203" t="s">
        <v>128</v>
      </c>
      <c r="C52" s="205" t="s">
        <v>163</v>
      </c>
      <c r="D52" s="87" t="s">
        <v>48</v>
      </c>
      <c r="E52" s="87">
        <f t="shared" ref="E52:U53" si="27">E54</f>
        <v>0</v>
      </c>
      <c r="F52" s="87">
        <f t="shared" si="27"/>
        <v>0</v>
      </c>
      <c r="G52" s="87">
        <f t="shared" si="27"/>
        <v>0</v>
      </c>
      <c r="H52" s="87">
        <f t="shared" si="27"/>
        <v>0</v>
      </c>
      <c r="I52" s="87">
        <f t="shared" si="27"/>
        <v>0</v>
      </c>
      <c r="J52" s="87">
        <f t="shared" si="27"/>
        <v>0</v>
      </c>
      <c r="K52" s="87">
        <f t="shared" si="27"/>
        <v>0</v>
      </c>
      <c r="L52" s="87">
        <f t="shared" si="27"/>
        <v>0</v>
      </c>
      <c r="M52" s="87">
        <f t="shared" si="27"/>
        <v>0</v>
      </c>
      <c r="N52" s="87">
        <f t="shared" si="27"/>
        <v>0</v>
      </c>
      <c r="O52" s="87">
        <f t="shared" si="27"/>
        <v>0</v>
      </c>
      <c r="P52" s="87">
        <f t="shared" si="27"/>
        <v>0</v>
      </c>
      <c r="Q52" s="87">
        <f t="shared" si="27"/>
        <v>0</v>
      </c>
      <c r="R52" s="87">
        <f t="shared" si="27"/>
        <v>0</v>
      </c>
      <c r="S52" s="87">
        <f t="shared" si="27"/>
        <v>0</v>
      </c>
      <c r="T52" s="87">
        <f t="shared" si="27"/>
        <v>0</v>
      </c>
      <c r="U52" s="87">
        <f t="shared" si="27"/>
        <v>0</v>
      </c>
      <c r="V52" s="189">
        <f t="shared" si="2"/>
        <v>0</v>
      </c>
      <c r="W52" s="87">
        <v>0</v>
      </c>
      <c r="X52" s="87">
        <v>0</v>
      </c>
      <c r="Y52" s="87">
        <f t="shared" ref="Y52:AU53" si="28">Y54</f>
        <v>2</v>
      </c>
      <c r="Z52" s="87">
        <f t="shared" si="28"/>
        <v>2</v>
      </c>
      <c r="AA52" s="87">
        <f t="shared" si="28"/>
        <v>2</v>
      </c>
      <c r="AB52" s="87">
        <f t="shared" si="28"/>
        <v>2</v>
      </c>
      <c r="AC52" s="87">
        <f t="shared" si="28"/>
        <v>2</v>
      </c>
      <c r="AD52" s="87">
        <f t="shared" si="28"/>
        <v>2</v>
      </c>
      <c r="AE52" s="87">
        <f t="shared" si="28"/>
        <v>2</v>
      </c>
      <c r="AF52" s="87">
        <f t="shared" si="28"/>
        <v>2</v>
      </c>
      <c r="AG52" s="87">
        <f t="shared" si="28"/>
        <v>2</v>
      </c>
      <c r="AH52" s="87">
        <f t="shared" si="28"/>
        <v>2</v>
      </c>
      <c r="AI52" s="87">
        <f t="shared" si="28"/>
        <v>2</v>
      </c>
      <c r="AJ52" s="87">
        <f t="shared" si="28"/>
        <v>2</v>
      </c>
      <c r="AK52" s="87">
        <f t="shared" si="28"/>
        <v>2</v>
      </c>
      <c r="AL52" s="87">
        <f t="shared" si="28"/>
        <v>2</v>
      </c>
      <c r="AM52" s="87">
        <f t="shared" si="28"/>
        <v>2</v>
      </c>
      <c r="AN52" s="10">
        <f t="shared" si="28"/>
        <v>2</v>
      </c>
      <c r="AO52" s="10">
        <f t="shared" si="28"/>
        <v>2</v>
      </c>
      <c r="AP52" s="87">
        <f t="shared" si="28"/>
        <v>2</v>
      </c>
      <c r="AQ52" s="87">
        <f t="shared" si="28"/>
        <v>2</v>
      </c>
      <c r="AR52" s="87">
        <f t="shared" si="28"/>
        <v>2</v>
      </c>
      <c r="AS52" s="87">
        <f t="shared" si="28"/>
        <v>0</v>
      </c>
      <c r="AT52" s="87">
        <f t="shared" si="28"/>
        <v>0</v>
      </c>
      <c r="AU52" s="87">
        <f t="shared" si="28"/>
        <v>0</v>
      </c>
      <c r="AV52" s="55">
        <v>0</v>
      </c>
      <c r="AW52" s="188">
        <f t="shared" si="3"/>
        <v>40</v>
      </c>
      <c r="AX52" s="87">
        <v>0</v>
      </c>
      <c r="AY52" s="87">
        <v>0</v>
      </c>
      <c r="AZ52" s="87">
        <v>0</v>
      </c>
      <c r="BA52" s="87">
        <v>0</v>
      </c>
      <c r="BB52" s="87">
        <v>0</v>
      </c>
      <c r="BC52" s="87">
        <v>0</v>
      </c>
      <c r="BD52" s="87">
        <v>0</v>
      </c>
      <c r="BE52" s="87">
        <v>0</v>
      </c>
      <c r="BF52" s="87">
        <v>0</v>
      </c>
      <c r="BG52" s="87">
        <f t="shared" si="1"/>
        <v>40</v>
      </c>
    </row>
    <row r="53" spans="1:59" x14ac:dyDescent="0.25">
      <c r="A53" s="225"/>
      <c r="B53" s="204"/>
      <c r="C53" s="206"/>
      <c r="D53" s="87" t="s">
        <v>49</v>
      </c>
      <c r="E53" s="87">
        <f t="shared" si="27"/>
        <v>0</v>
      </c>
      <c r="F53" s="87">
        <f t="shared" si="27"/>
        <v>0</v>
      </c>
      <c r="G53" s="87">
        <f t="shared" si="27"/>
        <v>0</v>
      </c>
      <c r="H53" s="87">
        <f t="shared" si="27"/>
        <v>0</v>
      </c>
      <c r="I53" s="87">
        <f t="shared" si="27"/>
        <v>0</v>
      </c>
      <c r="J53" s="87">
        <f t="shared" si="27"/>
        <v>0</v>
      </c>
      <c r="K53" s="87">
        <f t="shared" si="27"/>
        <v>0</v>
      </c>
      <c r="L53" s="87">
        <f t="shared" si="27"/>
        <v>0</v>
      </c>
      <c r="M53" s="87">
        <f t="shared" si="27"/>
        <v>0</v>
      </c>
      <c r="N53" s="87">
        <f t="shared" si="27"/>
        <v>0</v>
      </c>
      <c r="O53" s="87">
        <f t="shared" si="27"/>
        <v>0</v>
      </c>
      <c r="P53" s="87">
        <f t="shared" si="27"/>
        <v>0</v>
      </c>
      <c r="Q53" s="87">
        <f t="shared" si="27"/>
        <v>0</v>
      </c>
      <c r="R53" s="87">
        <f t="shared" si="27"/>
        <v>0</v>
      </c>
      <c r="S53" s="87">
        <f t="shared" si="27"/>
        <v>0</v>
      </c>
      <c r="T53" s="87">
        <f t="shared" si="27"/>
        <v>0</v>
      </c>
      <c r="U53" s="87">
        <f t="shared" si="27"/>
        <v>0</v>
      </c>
      <c r="V53" s="189">
        <f t="shared" si="2"/>
        <v>0</v>
      </c>
      <c r="W53" s="87">
        <v>0</v>
      </c>
      <c r="X53" s="87">
        <v>0</v>
      </c>
      <c r="Y53" s="123">
        <f t="shared" si="28"/>
        <v>1</v>
      </c>
      <c r="Z53" s="123">
        <f t="shared" si="28"/>
        <v>1</v>
      </c>
      <c r="AA53" s="123">
        <f t="shared" si="28"/>
        <v>1</v>
      </c>
      <c r="AB53" s="123">
        <f t="shared" si="28"/>
        <v>1</v>
      </c>
      <c r="AC53" s="123">
        <f t="shared" si="28"/>
        <v>1</v>
      </c>
      <c r="AD53" s="123">
        <f t="shared" si="28"/>
        <v>1</v>
      </c>
      <c r="AE53" s="123">
        <f t="shared" si="28"/>
        <v>1</v>
      </c>
      <c r="AF53" s="123">
        <f t="shared" si="28"/>
        <v>1</v>
      </c>
      <c r="AG53" s="123">
        <f t="shared" si="28"/>
        <v>1</v>
      </c>
      <c r="AH53" s="123">
        <f t="shared" si="28"/>
        <v>1</v>
      </c>
      <c r="AI53" s="123">
        <f t="shared" si="28"/>
        <v>1</v>
      </c>
      <c r="AJ53" s="123">
        <f t="shared" si="28"/>
        <v>1</v>
      </c>
      <c r="AK53" s="123">
        <f t="shared" si="28"/>
        <v>1</v>
      </c>
      <c r="AL53" s="123">
        <f t="shared" si="28"/>
        <v>1</v>
      </c>
      <c r="AM53" s="123">
        <f t="shared" si="28"/>
        <v>1</v>
      </c>
      <c r="AN53" s="143">
        <f t="shared" si="28"/>
        <v>1</v>
      </c>
      <c r="AO53" s="143">
        <f t="shared" si="28"/>
        <v>1</v>
      </c>
      <c r="AP53" s="123">
        <f t="shared" si="28"/>
        <v>1</v>
      </c>
      <c r="AQ53" s="123">
        <f t="shared" si="28"/>
        <v>1</v>
      </c>
      <c r="AR53" s="123">
        <f t="shared" si="28"/>
        <v>1</v>
      </c>
      <c r="AS53" s="123">
        <f t="shared" si="28"/>
        <v>0</v>
      </c>
      <c r="AT53" s="123">
        <f t="shared" si="28"/>
        <v>0</v>
      </c>
      <c r="AU53" s="123">
        <f t="shared" si="28"/>
        <v>0</v>
      </c>
      <c r="AV53" s="55">
        <v>0</v>
      </c>
      <c r="AW53" s="188">
        <f t="shared" si="3"/>
        <v>20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f t="shared" si="1"/>
        <v>20</v>
      </c>
    </row>
    <row r="54" spans="1:59" x14ac:dyDescent="0.25">
      <c r="A54" s="225"/>
      <c r="B54" s="196" t="s">
        <v>129</v>
      </c>
      <c r="C54" s="198" t="s">
        <v>164</v>
      </c>
      <c r="D54" s="135" t="s">
        <v>48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119">
        <v>0</v>
      </c>
      <c r="V54" s="189">
        <f t="shared" si="2"/>
        <v>0</v>
      </c>
      <c r="W54" s="13">
        <v>0</v>
      </c>
      <c r="X54" s="13">
        <v>0</v>
      </c>
      <c r="Y54" s="9">
        <v>2</v>
      </c>
      <c r="Z54" s="9">
        <v>2</v>
      </c>
      <c r="AA54" s="9">
        <v>2</v>
      </c>
      <c r="AB54" s="9">
        <v>2</v>
      </c>
      <c r="AC54" s="9">
        <v>2</v>
      </c>
      <c r="AD54" s="9">
        <v>2</v>
      </c>
      <c r="AE54" s="9">
        <v>2</v>
      </c>
      <c r="AF54" s="9">
        <v>2</v>
      </c>
      <c r="AG54" s="9">
        <v>2</v>
      </c>
      <c r="AH54" s="9">
        <v>2</v>
      </c>
      <c r="AI54" s="9">
        <v>2</v>
      </c>
      <c r="AJ54" s="9">
        <v>2</v>
      </c>
      <c r="AK54" s="9">
        <v>2</v>
      </c>
      <c r="AL54" s="9">
        <v>2</v>
      </c>
      <c r="AM54" s="9">
        <v>2</v>
      </c>
      <c r="AN54" s="140">
        <v>2</v>
      </c>
      <c r="AO54" s="140">
        <v>2</v>
      </c>
      <c r="AP54" s="9">
        <v>2</v>
      </c>
      <c r="AQ54" s="9">
        <v>2</v>
      </c>
      <c r="AR54" s="9">
        <v>2</v>
      </c>
      <c r="AS54" s="15">
        <v>0</v>
      </c>
      <c r="AT54" s="19">
        <v>0</v>
      </c>
      <c r="AU54" s="19">
        <v>0</v>
      </c>
      <c r="AV54" s="55">
        <v>0</v>
      </c>
      <c r="AW54" s="188">
        <f t="shared" si="3"/>
        <v>40</v>
      </c>
      <c r="AX54" s="120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87">
        <f t="shared" si="1"/>
        <v>40</v>
      </c>
    </row>
    <row r="55" spans="1:59" x14ac:dyDescent="0.25">
      <c r="A55" s="225"/>
      <c r="B55" s="197"/>
      <c r="C55" s="199"/>
      <c r="D55" s="135" t="s">
        <v>49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119">
        <v>0</v>
      </c>
      <c r="V55" s="189">
        <f t="shared" si="2"/>
        <v>0</v>
      </c>
      <c r="W55" s="13">
        <v>0</v>
      </c>
      <c r="X55" s="13">
        <v>0</v>
      </c>
      <c r="Y55" s="58">
        <f t="shared" ref="Y55:AR55" si="29">Y54/2</f>
        <v>1</v>
      </c>
      <c r="Z55" s="58">
        <f t="shared" si="29"/>
        <v>1</v>
      </c>
      <c r="AA55" s="58">
        <f t="shared" si="29"/>
        <v>1</v>
      </c>
      <c r="AB55" s="58">
        <f t="shared" si="29"/>
        <v>1</v>
      </c>
      <c r="AC55" s="58">
        <f t="shared" si="29"/>
        <v>1</v>
      </c>
      <c r="AD55" s="58">
        <f t="shared" si="29"/>
        <v>1</v>
      </c>
      <c r="AE55" s="58">
        <f t="shared" si="29"/>
        <v>1</v>
      </c>
      <c r="AF55" s="58">
        <f t="shared" si="29"/>
        <v>1</v>
      </c>
      <c r="AG55" s="58">
        <f t="shared" si="29"/>
        <v>1</v>
      </c>
      <c r="AH55" s="58">
        <f t="shared" si="29"/>
        <v>1</v>
      </c>
      <c r="AI55" s="58">
        <f t="shared" si="29"/>
        <v>1</v>
      </c>
      <c r="AJ55" s="58">
        <f t="shared" si="29"/>
        <v>1</v>
      </c>
      <c r="AK55" s="58">
        <f t="shared" si="29"/>
        <v>1</v>
      </c>
      <c r="AL55" s="58">
        <f t="shared" si="29"/>
        <v>1</v>
      </c>
      <c r="AM55" s="58">
        <f t="shared" si="29"/>
        <v>1</v>
      </c>
      <c r="AN55" s="138">
        <f t="shared" si="29"/>
        <v>1</v>
      </c>
      <c r="AO55" s="138">
        <f t="shared" si="29"/>
        <v>1</v>
      </c>
      <c r="AP55" s="58">
        <f t="shared" si="29"/>
        <v>1</v>
      </c>
      <c r="AQ55" s="58">
        <f t="shared" si="29"/>
        <v>1</v>
      </c>
      <c r="AR55" s="58">
        <f t="shared" si="29"/>
        <v>1</v>
      </c>
      <c r="AS55" s="15">
        <v>0</v>
      </c>
      <c r="AT55" s="19">
        <v>0</v>
      </c>
      <c r="AU55" s="19">
        <v>0</v>
      </c>
      <c r="AV55" s="55">
        <v>0</v>
      </c>
      <c r="AW55" s="188">
        <f t="shared" si="3"/>
        <v>20</v>
      </c>
      <c r="AX55" s="120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87">
        <f t="shared" si="1"/>
        <v>20</v>
      </c>
    </row>
    <row r="56" spans="1:59" x14ac:dyDescent="0.25">
      <c r="A56" s="225"/>
      <c r="B56" s="194" t="s">
        <v>50</v>
      </c>
      <c r="C56" s="194"/>
      <c r="D56" s="194"/>
      <c r="E56" s="87">
        <f>E8+E16+E20</f>
        <v>36</v>
      </c>
      <c r="F56" s="87">
        <f t="shared" ref="F56:U56" si="30">F8+F20+F16</f>
        <v>36</v>
      </c>
      <c r="G56" s="87">
        <f t="shared" si="30"/>
        <v>36</v>
      </c>
      <c r="H56" s="87">
        <f t="shared" si="30"/>
        <v>36</v>
      </c>
      <c r="I56" s="87">
        <f t="shared" si="30"/>
        <v>36</v>
      </c>
      <c r="J56" s="87">
        <f t="shared" si="30"/>
        <v>36</v>
      </c>
      <c r="K56" s="87">
        <f t="shared" si="30"/>
        <v>36</v>
      </c>
      <c r="L56" s="87">
        <f t="shared" si="30"/>
        <v>36</v>
      </c>
      <c r="M56" s="87">
        <f t="shared" si="30"/>
        <v>36</v>
      </c>
      <c r="N56" s="87">
        <f t="shared" si="30"/>
        <v>36</v>
      </c>
      <c r="O56" s="87">
        <f t="shared" si="30"/>
        <v>36</v>
      </c>
      <c r="P56" s="87">
        <f t="shared" si="30"/>
        <v>36</v>
      </c>
      <c r="Q56" s="87">
        <f t="shared" si="30"/>
        <v>36</v>
      </c>
      <c r="R56" s="87">
        <f t="shared" si="30"/>
        <v>36</v>
      </c>
      <c r="S56" s="87">
        <f t="shared" si="30"/>
        <v>36</v>
      </c>
      <c r="T56" s="87">
        <f t="shared" si="30"/>
        <v>36</v>
      </c>
      <c r="U56" s="87">
        <f t="shared" si="30"/>
        <v>0</v>
      </c>
      <c r="V56" s="189">
        <f t="shared" si="2"/>
        <v>576</v>
      </c>
      <c r="W56" s="87">
        <v>0</v>
      </c>
      <c r="X56" s="87">
        <v>0</v>
      </c>
      <c r="Y56" s="10">
        <f t="shared" ref="Y56:AV57" si="31">Y8+Y20</f>
        <v>36</v>
      </c>
      <c r="Z56" s="10">
        <f t="shared" si="31"/>
        <v>36</v>
      </c>
      <c r="AA56" s="10">
        <f t="shared" si="31"/>
        <v>36</v>
      </c>
      <c r="AB56" s="10">
        <f t="shared" si="31"/>
        <v>36</v>
      </c>
      <c r="AC56" s="10">
        <f t="shared" si="31"/>
        <v>36</v>
      </c>
      <c r="AD56" s="10">
        <f t="shared" si="31"/>
        <v>36</v>
      </c>
      <c r="AE56" s="10">
        <f t="shared" si="31"/>
        <v>36</v>
      </c>
      <c r="AF56" s="10">
        <f t="shared" si="31"/>
        <v>36</v>
      </c>
      <c r="AG56" s="10">
        <f t="shared" si="31"/>
        <v>36</v>
      </c>
      <c r="AH56" s="10">
        <f t="shared" si="31"/>
        <v>36</v>
      </c>
      <c r="AI56" s="10">
        <f t="shared" si="31"/>
        <v>36</v>
      </c>
      <c r="AJ56" s="10">
        <f t="shared" si="31"/>
        <v>36</v>
      </c>
      <c r="AK56" s="10">
        <f t="shared" si="31"/>
        <v>36</v>
      </c>
      <c r="AL56" s="10">
        <f t="shared" si="31"/>
        <v>36</v>
      </c>
      <c r="AM56" s="10">
        <f t="shared" si="31"/>
        <v>36</v>
      </c>
      <c r="AN56" s="10">
        <f t="shared" si="31"/>
        <v>36</v>
      </c>
      <c r="AO56" s="10">
        <f t="shared" si="31"/>
        <v>36</v>
      </c>
      <c r="AP56" s="10">
        <f t="shared" si="31"/>
        <v>36</v>
      </c>
      <c r="AQ56" s="10">
        <f t="shared" si="31"/>
        <v>36</v>
      </c>
      <c r="AR56" s="10">
        <f t="shared" si="31"/>
        <v>36</v>
      </c>
      <c r="AS56" s="87">
        <f t="shared" si="31"/>
        <v>36</v>
      </c>
      <c r="AT56" s="87">
        <f t="shared" si="31"/>
        <v>36</v>
      </c>
      <c r="AU56" s="87">
        <f t="shared" si="31"/>
        <v>36</v>
      </c>
      <c r="AV56" s="87">
        <f t="shared" si="31"/>
        <v>0</v>
      </c>
      <c r="AW56" s="188">
        <f>SUM(Y56:AV56)</f>
        <v>828</v>
      </c>
      <c r="AX56" s="87">
        <v>0</v>
      </c>
      <c r="AY56" s="87">
        <v>0</v>
      </c>
      <c r="AZ56" s="87">
        <v>0</v>
      </c>
      <c r="BA56" s="87">
        <v>0</v>
      </c>
      <c r="BB56" s="87">
        <v>0</v>
      </c>
      <c r="BC56" s="87">
        <v>0</v>
      </c>
      <c r="BD56" s="87">
        <v>0</v>
      </c>
      <c r="BE56" s="87">
        <v>0</v>
      </c>
      <c r="BF56" s="87">
        <v>0</v>
      </c>
      <c r="BG56" s="87">
        <f t="shared" si="1"/>
        <v>1404</v>
      </c>
    </row>
    <row r="57" spans="1:59" x14ac:dyDescent="0.25">
      <c r="A57" s="8"/>
      <c r="B57" s="194" t="s">
        <v>51</v>
      </c>
      <c r="C57" s="194"/>
      <c r="D57" s="194"/>
      <c r="E57" s="60">
        <f t="shared" ref="E57:T57" si="32">E9+E21+E17</f>
        <v>15</v>
      </c>
      <c r="F57" s="60">
        <f t="shared" si="32"/>
        <v>15</v>
      </c>
      <c r="G57" s="60">
        <f t="shared" si="32"/>
        <v>15</v>
      </c>
      <c r="H57" s="60">
        <f t="shared" si="32"/>
        <v>15</v>
      </c>
      <c r="I57" s="60">
        <f t="shared" si="32"/>
        <v>15</v>
      </c>
      <c r="J57" s="60">
        <f t="shared" si="32"/>
        <v>15</v>
      </c>
      <c r="K57" s="60">
        <f t="shared" si="32"/>
        <v>15</v>
      </c>
      <c r="L57" s="60">
        <f t="shared" si="32"/>
        <v>15</v>
      </c>
      <c r="M57" s="60">
        <f t="shared" si="32"/>
        <v>15</v>
      </c>
      <c r="N57" s="60">
        <f t="shared" si="32"/>
        <v>15</v>
      </c>
      <c r="O57" s="60">
        <f t="shared" si="32"/>
        <v>15</v>
      </c>
      <c r="P57" s="60">
        <f t="shared" si="32"/>
        <v>15</v>
      </c>
      <c r="Q57" s="60">
        <f t="shared" si="32"/>
        <v>15</v>
      </c>
      <c r="R57" s="60">
        <f t="shared" si="32"/>
        <v>15</v>
      </c>
      <c r="S57" s="60">
        <f t="shared" si="32"/>
        <v>15</v>
      </c>
      <c r="T57" s="60">
        <f t="shared" si="32"/>
        <v>15</v>
      </c>
      <c r="U57" s="124">
        <f>U9+U21</f>
        <v>0</v>
      </c>
      <c r="V57" s="189">
        <f t="shared" si="2"/>
        <v>240</v>
      </c>
      <c r="W57" s="87">
        <v>0</v>
      </c>
      <c r="X57" s="87">
        <v>0</v>
      </c>
      <c r="Y57" s="60">
        <f>Y9+Y21</f>
        <v>12</v>
      </c>
      <c r="Z57" s="60">
        <f t="shared" si="31"/>
        <v>12</v>
      </c>
      <c r="AA57" s="60">
        <f t="shared" si="31"/>
        <v>12</v>
      </c>
      <c r="AB57" s="60">
        <f t="shared" si="31"/>
        <v>12</v>
      </c>
      <c r="AC57" s="60">
        <f t="shared" si="31"/>
        <v>12</v>
      </c>
      <c r="AD57" s="60">
        <f t="shared" si="31"/>
        <v>12</v>
      </c>
      <c r="AE57" s="60">
        <f t="shared" si="31"/>
        <v>12</v>
      </c>
      <c r="AF57" s="60">
        <f t="shared" si="31"/>
        <v>12</v>
      </c>
      <c r="AG57" s="60">
        <f t="shared" si="31"/>
        <v>12</v>
      </c>
      <c r="AH57" s="60">
        <f t="shared" si="31"/>
        <v>12</v>
      </c>
      <c r="AI57" s="60">
        <f t="shared" si="31"/>
        <v>12</v>
      </c>
      <c r="AJ57" s="60">
        <f t="shared" si="31"/>
        <v>12</v>
      </c>
      <c r="AK57" s="60">
        <f t="shared" si="31"/>
        <v>12</v>
      </c>
      <c r="AL57" s="60">
        <f t="shared" si="31"/>
        <v>12</v>
      </c>
      <c r="AM57" s="60">
        <f t="shared" si="31"/>
        <v>12</v>
      </c>
      <c r="AN57" s="60">
        <f t="shared" si="31"/>
        <v>12</v>
      </c>
      <c r="AO57" s="60">
        <f t="shared" si="31"/>
        <v>12</v>
      </c>
      <c r="AP57" s="60">
        <f t="shared" si="31"/>
        <v>18</v>
      </c>
      <c r="AQ57" s="60">
        <f t="shared" si="31"/>
        <v>18</v>
      </c>
      <c r="AR57" s="60">
        <f t="shared" si="31"/>
        <v>18</v>
      </c>
      <c r="AS57" s="124">
        <f t="shared" si="31"/>
        <v>0</v>
      </c>
      <c r="AT57" s="124">
        <f t="shared" si="31"/>
        <v>0</v>
      </c>
      <c r="AU57" s="124">
        <f t="shared" si="31"/>
        <v>0</v>
      </c>
      <c r="AV57" s="124">
        <f t="shared" si="31"/>
        <v>0</v>
      </c>
      <c r="AW57" s="188">
        <f>SUM(Y57:AV57)</f>
        <v>258</v>
      </c>
      <c r="AX57" s="87">
        <v>0</v>
      </c>
      <c r="AY57" s="87">
        <v>0</v>
      </c>
      <c r="AZ57" s="87">
        <v>0</v>
      </c>
      <c r="BA57" s="87">
        <v>0</v>
      </c>
      <c r="BB57" s="87">
        <v>0</v>
      </c>
      <c r="BC57" s="87">
        <v>0</v>
      </c>
      <c r="BD57" s="87">
        <v>0</v>
      </c>
      <c r="BE57" s="87">
        <v>0</v>
      </c>
      <c r="BF57" s="87">
        <v>0</v>
      </c>
      <c r="BG57" s="87">
        <f t="shared" si="1"/>
        <v>498</v>
      </c>
    </row>
    <row r="58" spans="1:59" x14ac:dyDescent="0.25">
      <c r="A58" s="8"/>
      <c r="B58" s="194" t="s">
        <v>52</v>
      </c>
      <c r="C58" s="194"/>
      <c r="D58" s="194"/>
      <c r="E58" s="10">
        <f t="shared" ref="E58:U58" si="33">E56+E57</f>
        <v>51</v>
      </c>
      <c r="F58" s="10">
        <f t="shared" si="33"/>
        <v>51</v>
      </c>
      <c r="G58" s="10">
        <f t="shared" si="33"/>
        <v>51</v>
      </c>
      <c r="H58" s="10">
        <f t="shared" si="33"/>
        <v>51</v>
      </c>
      <c r="I58" s="10">
        <f t="shared" si="33"/>
        <v>51</v>
      </c>
      <c r="J58" s="10">
        <f t="shared" si="33"/>
        <v>51</v>
      </c>
      <c r="K58" s="10">
        <f t="shared" si="33"/>
        <v>51</v>
      </c>
      <c r="L58" s="10">
        <f t="shared" si="33"/>
        <v>51</v>
      </c>
      <c r="M58" s="10">
        <f t="shared" si="33"/>
        <v>51</v>
      </c>
      <c r="N58" s="10">
        <f t="shared" si="33"/>
        <v>51</v>
      </c>
      <c r="O58" s="10">
        <f t="shared" si="33"/>
        <v>51</v>
      </c>
      <c r="P58" s="10">
        <f t="shared" si="33"/>
        <v>51</v>
      </c>
      <c r="Q58" s="10">
        <f t="shared" si="33"/>
        <v>51</v>
      </c>
      <c r="R58" s="10">
        <f t="shared" si="33"/>
        <v>51</v>
      </c>
      <c r="S58" s="10">
        <f t="shared" si="33"/>
        <v>51</v>
      </c>
      <c r="T58" s="10">
        <f t="shared" si="33"/>
        <v>51</v>
      </c>
      <c r="U58" s="10">
        <f t="shared" si="33"/>
        <v>0</v>
      </c>
      <c r="V58" s="189">
        <f t="shared" si="2"/>
        <v>816</v>
      </c>
      <c r="W58" s="87">
        <v>0</v>
      </c>
      <c r="X58" s="87">
        <v>0</v>
      </c>
      <c r="Y58" s="10">
        <f t="shared" ref="Y58:AV58" si="34">Y56+Y57</f>
        <v>48</v>
      </c>
      <c r="Z58" s="10">
        <f t="shared" si="34"/>
        <v>48</v>
      </c>
      <c r="AA58" s="10">
        <f t="shared" si="34"/>
        <v>48</v>
      </c>
      <c r="AB58" s="10">
        <f t="shared" si="34"/>
        <v>48</v>
      </c>
      <c r="AC58" s="10">
        <f t="shared" si="34"/>
        <v>48</v>
      </c>
      <c r="AD58" s="10">
        <f t="shared" si="34"/>
        <v>48</v>
      </c>
      <c r="AE58" s="10">
        <f t="shared" si="34"/>
        <v>48</v>
      </c>
      <c r="AF58" s="10">
        <f t="shared" si="34"/>
        <v>48</v>
      </c>
      <c r="AG58" s="10">
        <f t="shared" si="34"/>
        <v>48</v>
      </c>
      <c r="AH58" s="10">
        <f t="shared" si="34"/>
        <v>48</v>
      </c>
      <c r="AI58" s="10">
        <f t="shared" si="34"/>
        <v>48</v>
      </c>
      <c r="AJ58" s="10">
        <f t="shared" si="34"/>
        <v>48</v>
      </c>
      <c r="AK58" s="10">
        <f t="shared" si="34"/>
        <v>48</v>
      </c>
      <c r="AL58" s="10">
        <f t="shared" si="34"/>
        <v>48</v>
      </c>
      <c r="AM58" s="10">
        <f t="shared" si="34"/>
        <v>48</v>
      </c>
      <c r="AN58" s="10">
        <f t="shared" si="34"/>
        <v>48</v>
      </c>
      <c r="AO58" s="10">
        <f t="shared" si="34"/>
        <v>48</v>
      </c>
      <c r="AP58" s="10">
        <f t="shared" si="34"/>
        <v>54</v>
      </c>
      <c r="AQ58" s="10">
        <f t="shared" si="34"/>
        <v>54</v>
      </c>
      <c r="AR58" s="10">
        <f t="shared" si="34"/>
        <v>54</v>
      </c>
      <c r="AS58" s="10">
        <f t="shared" si="34"/>
        <v>36</v>
      </c>
      <c r="AT58" s="10">
        <f t="shared" si="34"/>
        <v>36</v>
      </c>
      <c r="AU58" s="10">
        <f t="shared" si="34"/>
        <v>36</v>
      </c>
      <c r="AV58" s="10">
        <f t="shared" si="34"/>
        <v>0</v>
      </c>
      <c r="AW58" s="188">
        <f>SUM(Y58:AV58)</f>
        <v>1086</v>
      </c>
      <c r="AX58" s="87">
        <v>0</v>
      </c>
      <c r="AY58" s="87">
        <v>0</v>
      </c>
      <c r="AZ58" s="87">
        <v>0</v>
      </c>
      <c r="BA58" s="87">
        <v>0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7">
        <f t="shared" si="1"/>
        <v>1902</v>
      </c>
    </row>
    <row r="59" spans="1:59" x14ac:dyDescent="0.25">
      <c r="AW59" s="125"/>
    </row>
    <row r="60" spans="1:59" x14ac:dyDescent="0.25">
      <c r="B60" s="13"/>
      <c r="C60" s="24" t="s">
        <v>105</v>
      </c>
      <c r="AW60" s="125"/>
    </row>
    <row r="61" spans="1:59" x14ac:dyDescent="0.25">
      <c r="B61" s="20"/>
      <c r="C61" s="24" t="s">
        <v>106</v>
      </c>
    </row>
    <row r="62" spans="1:59" x14ac:dyDescent="0.25">
      <c r="B62" s="21"/>
      <c r="C62" s="24" t="s">
        <v>109</v>
      </c>
    </row>
    <row r="63" spans="1:59" x14ac:dyDescent="0.25">
      <c r="B63" s="22"/>
      <c r="C63" s="24" t="s">
        <v>108</v>
      </c>
    </row>
  </sheetData>
  <mergeCells count="83"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G2:BG7"/>
    <mergeCell ref="E4:Q4"/>
    <mergeCell ref="R4:AR4"/>
    <mergeCell ref="AS4:BF4"/>
    <mergeCell ref="E6:Q6"/>
    <mergeCell ref="R6:AR6"/>
    <mergeCell ref="AS6:BF6"/>
    <mergeCell ref="AW2:AW3"/>
    <mergeCell ref="AX2:AX3"/>
    <mergeCell ref="AY2:BA2"/>
    <mergeCell ref="BB2:BB3"/>
    <mergeCell ref="BC2:BF2"/>
    <mergeCell ref="X2:Z2"/>
    <mergeCell ref="AA2:AA3"/>
    <mergeCell ref="AB2:AD2"/>
    <mergeCell ref="AE2:AE3"/>
    <mergeCell ref="AF2:AI2"/>
    <mergeCell ref="B57:D57"/>
    <mergeCell ref="A2:A7"/>
    <mergeCell ref="B2:B7"/>
    <mergeCell ref="C2:C7"/>
    <mergeCell ref="D2:D7"/>
    <mergeCell ref="A8:A56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49:B50"/>
    <mergeCell ref="C49:C50"/>
    <mergeCell ref="B52:B53"/>
    <mergeCell ref="C52:C53"/>
    <mergeCell ref="B54:B55"/>
    <mergeCell ref="C54:C55"/>
    <mergeCell ref="B56:D56"/>
    <mergeCell ref="B41:B42"/>
    <mergeCell ref="C41:C42"/>
    <mergeCell ref="B43:B44"/>
    <mergeCell ref="C43:C44"/>
    <mergeCell ref="B47:B48"/>
    <mergeCell ref="C47:C48"/>
    <mergeCell ref="B37:B38"/>
    <mergeCell ref="C37:C38"/>
    <mergeCell ref="B39:B40"/>
    <mergeCell ref="C39:C40"/>
    <mergeCell ref="AJ2:AJ3"/>
    <mergeCell ref="AK2:AM2"/>
    <mergeCell ref="AN2:AN3"/>
    <mergeCell ref="AO2:AR2"/>
    <mergeCell ref="AS2:AV2"/>
    <mergeCell ref="M2:M3"/>
    <mergeCell ref="N2:Q2"/>
    <mergeCell ref="R2:U2"/>
    <mergeCell ref="V2:V3"/>
    <mergeCell ref="W2:W3"/>
    <mergeCell ref="B58:D58"/>
    <mergeCell ref="E2:H2"/>
    <mergeCell ref="I2:I3"/>
    <mergeCell ref="J2:L2"/>
    <mergeCell ref="B1:H1"/>
  </mergeCells>
  <pageMargins left="0.7" right="0.27272727272727271" top="0.75" bottom="0.75" header="0.3" footer="0.3"/>
  <pageSetup paperSize="9" scale="75" orientation="landscape" r:id="rId1"/>
  <rowBreaks count="1" manualBreakCount="1">
    <brk id="39" max="58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zoomScale="110" zoomScaleNormal="110" zoomScaleSheetLayoutView="85" workbookViewId="0">
      <pane xSplit="3" ySplit="8" topLeftCell="D24" activePane="bottomRight" state="frozen"/>
      <selection pane="topRight" activeCell="D1" sqref="D1"/>
      <selection pane="bottomLeft" activeCell="A7" sqref="A7"/>
      <selection pane="bottomRight" activeCell="B1" sqref="B1:H1"/>
    </sheetView>
  </sheetViews>
  <sheetFormatPr defaultRowHeight="15" x14ac:dyDescent="0.25"/>
  <cols>
    <col min="1" max="1" width="4.5703125" style="1" customWidth="1"/>
    <col min="2" max="2" width="11.7109375" style="1" customWidth="1"/>
    <col min="3" max="3" width="55.5703125" style="1" customWidth="1"/>
    <col min="4" max="4" width="9.140625" style="1"/>
    <col min="5" max="5" width="4.85546875" style="1" customWidth="1"/>
    <col min="6" max="6" width="4.7109375" style="1" customWidth="1"/>
    <col min="7" max="8" width="4.85546875" style="1" customWidth="1"/>
    <col min="9" max="10" width="4.7109375" style="1" customWidth="1"/>
    <col min="11" max="11" width="5.140625" style="1" customWidth="1"/>
    <col min="12" max="12" width="5.42578125" style="1" customWidth="1"/>
    <col min="13" max="13" width="5.28515625" style="1" customWidth="1"/>
    <col min="14" max="14" width="5" style="1" customWidth="1"/>
    <col min="15" max="16" width="5.42578125" style="1" customWidth="1"/>
    <col min="17" max="17" width="5.5703125" style="1" customWidth="1"/>
    <col min="18" max="18" width="5.28515625" style="1" customWidth="1"/>
    <col min="19" max="19" width="5.42578125" style="144" customWidth="1"/>
    <col min="20" max="20" width="5.5703125" style="1" customWidth="1"/>
    <col min="21" max="21" width="5.28515625" style="144" customWidth="1"/>
    <col min="22" max="22" width="5.7109375" style="1" customWidth="1"/>
    <col min="23" max="23" width="5.28515625" style="1" customWidth="1"/>
    <col min="24" max="24" width="5.5703125" style="1" customWidth="1"/>
    <col min="25" max="25" width="5.42578125" style="1" customWidth="1"/>
    <col min="26" max="27" width="5.5703125" style="1" customWidth="1"/>
    <col min="28" max="28" width="5.28515625" style="1" customWidth="1"/>
    <col min="29" max="29" width="5.42578125" style="1" customWidth="1"/>
    <col min="30" max="30" width="5.28515625" style="1" customWidth="1"/>
    <col min="31" max="31" width="5.140625" style="1" customWidth="1"/>
    <col min="32" max="32" width="5" style="1" customWidth="1"/>
    <col min="33" max="34" width="5.28515625" style="1" customWidth="1"/>
    <col min="35" max="35" width="5" style="1" customWidth="1"/>
    <col min="36" max="36" width="5.7109375" style="1" customWidth="1"/>
    <col min="37" max="39" width="5.5703125" style="1" customWidth="1"/>
    <col min="40" max="40" width="5.28515625" style="1" customWidth="1"/>
    <col min="41" max="41" width="5.42578125" style="1" customWidth="1"/>
    <col min="42" max="42" width="4.85546875" style="1" customWidth="1"/>
    <col min="43" max="44" width="5.140625" style="1" customWidth="1"/>
    <col min="45" max="46" width="5.42578125" style="1" customWidth="1"/>
    <col min="47" max="47" width="5.7109375" style="1" customWidth="1"/>
    <col min="48" max="48" width="5.28515625" style="1" customWidth="1"/>
    <col min="49" max="49" width="5.140625" style="1" customWidth="1"/>
    <col min="50" max="50" width="5.5703125" style="1" customWidth="1"/>
    <col min="51" max="52" width="5.140625" style="1" customWidth="1"/>
    <col min="53" max="53" width="5" style="1" customWidth="1"/>
    <col min="54" max="54" width="5.42578125" style="1" customWidth="1"/>
    <col min="55" max="55" width="5.5703125" style="1" customWidth="1"/>
    <col min="56" max="56" width="5.28515625" style="1" customWidth="1"/>
    <col min="57" max="57" width="5.5703125" style="1" customWidth="1"/>
    <col min="58" max="58" width="5.28515625" style="1" customWidth="1"/>
    <col min="59" max="59" width="7.28515625" style="1" customWidth="1"/>
    <col min="60" max="16384" width="9.140625" style="1"/>
  </cols>
  <sheetData>
    <row r="1" spans="1:59" x14ac:dyDescent="0.25">
      <c r="B1" s="239" t="s">
        <v>0</v>
      </c>
      <c r="C1" s="239"/>
      <c r="D1" s="239"/>
      <c r="E1" s="239"/>
      <c r="F1" s="239"/>
      <c r="G1" s="239"/>
      <c r="H1" s="239"/>
    </row>
    <row r="2" spans="1:59" s="5" customFormat="1" ht="15" customHeight="1" x14ac:dyDescent="0.25">
      <c r="A2" s="225" t="s">
        <v>1</v>
      </c>
      <c r="B2" s="225" t="s">
        <v>2</v>
      </c>
      <c r="C2" s="226" t="s">
        <v>3</v>
      </c>
      <c r="D2" s="227" t="s">
        <v>4</v>
      </c>
      <c r="E2" s="224" t="s">
        <v>5</v>
      </c>
      <c r="F2" s="224"/>
      <c r="G2" s="224"/>
      <c r="H2" s="224"/>
      <c r="I2" s="225" t="s">
        <v>190</v>
      </c>
      <c r="J2" s="224" t="s">
        <v>6</v>
      </c>
      <c r="K2" s="224"/>
      <c r="L2" s="224"/>
      <c r="M2" s="225" t="s">
        <v>7</v>
      </c>
      <c r="N2" s="224" t="s">
        <v>8</v>
      </c>
      <c r="O2" s="224"/>
      <c r="P2" s="224"/>
      <c r="Q2" s="224"/>
      <c r="R2" s="224" t="s">
        <v>9</v>
      </c>
      <c r="S2" s="224"/>
      <c r="T2" s="224"/>
      <c r="U2" s="224"/>
      <c r="V2" s="228" t="s">
        <v>197</v>
      </c>
      <c r="W2" s="225" t="s">
        <v>201</v>
      </c>
      <c r="X2" s="224" t="s">
        <v>10</v>
      </c>
      <c r="Y2" s="224"/>
      <c r="Z2" s="224"/>
      <c r="AA2" s="225" t="s">
        <v>202</v>
      </c>
      <c r="AB2" s="224" t="s">
        <v>11</v>
      </c>
      <c r="AC2" s="224"/>
      <c r="AD2" s="224"/>
      <c r="AE2" s="225" t="s">
        <v>203</v>
      </c>
      <c r="AF2" s="224" t="s">
        <v>12</v>
      </c>
      <c r="AG2" s="224"/>
      <c r="AH2" s="224"/>
      <c r="AI2" s="224"/>
      <c r="AJ2" s="225" t="s">
        <v>13</v>
      </c>
      <c r="AK2" s="224" t="s">
        <v>14</v>
      </c>
      <c r="AL2" s="224"/>
      <c r="AM2" s="224"/>
      <c r="AN2" s="224"/>
      <c r="AO2" s="225" t="s">
        <v>15</v>
      </c>
      <c r="AP2" s="233" t="s">
        <v>16</v>
      </c>
      <c r="AQ2" s="234"/>
      <c r="AR2" s="234"/>
      <c r="AS2" s="235"/>
      <c r="AT2" s="233" t="s">
        <v>17</v>
      </c>
      <c r="AU2" s="234"/>
      <c r="AV2" s="234"/>
      <c r="AW2" s="235"/>
      <c r="AX2" s="225" t="s">
        <v>18</v>
      </c>
      <c r="AY2" s="224" t="s">
        <v>19</v>
      </c>
      <c r="AZ2" s="224"/>
      <c r="BA2" s="224"/>
      <c r="BB2" s="238" t="s">
        <v>20</v>
      </c>
      <c r="BC2" s="224" t="s">
        <v>21</v>
      </c>
      <c r="BD2" s="224"/>
      <c r="BE2" s="224"/>
      <c r="BF2" s="224"/>
      <c r="BG2" s="230" t="s">
        <v>22</v>
      </c>
    </row>
    <row r="3" spans="1:59" s="5" customFormat="1" ht="86.25" customHeight="1" x14ac:dyDescent="0.25">
      <c r="A3" s="225"/>
      <c r="B3" s="225"/>
      <c r="C3" s="226"/>
      <c r="D3" s="227"/>
      <c r="E3" s="6" t="s">
        <v>32</v>
      </c>
      <c r="F3" s="6" t="s">
        <v>33</v>
      </c>
      <c r="G3" s="6" t="s">
        <v>23</v>
      </c>
      <c r="H3" s="6" t="s">
        <v>24</v>
      </c>
      <c r="I3" s="225"/>
      <c r="J3" s="6" t="s">
        <v>25</v>
      </c>
      <c r="K3" s="6" t="s">
        <v>26</v>
      </c>
      <c r="L3" s="6" t="s">
        <v>27</v>
      </c>
      <c r="M3" s="225"/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23</v>
      </c>
      <c r="U3" s="6" t="s">
        <v>24</v>
      </c>
      <c r="V3" s="229"/>
      <c r="W3" s="225"/>
      <c r="X3" s="6" t="s">
        <v>34</v>
      </c>
      <c r="Y3" s="6" t="s">
        <v>35</v>
      </c>
      <c r="Z3" s="6" t="s">
        <v>36</v>
      </c>
      <c r="AA3" s="225"/>
      <c r="AB3" s="6" t="s">
        <v>37</v>
      </c>
      <c r="AC3" s="6" t="s">
        <v>38</v>
      </c>
      <c r="AD3" s="6" t="s">
        <v>39</v>
      </c>
      <c r="AE3" s="225"/>
      <c r="AF3" s="6" t="s">
        <v>37</v>
      </c>
      <c r="AG3" s="6" t="s">
        <v>38</v>
      </c>
      <c r="AH3" s="6" t="s">
        <v>39</v>
      </c>
      <c r="AI3" s="6" t="s">
        <v>40</v>
      </c>
      <c r="AJ3" s="225"/>
      <c r="AK3" s="6" t="s">
        <v>25</v>
      </c>
      <c r="AL3" s="6" t="s">
        <v>26</v>
      </c>
      <c r="AM3" s="281" t="s">
        <v>198</v>
      </c>
      <c r="AN3" s="6" t="s">
        <v>27</v>
      </c>
      <c r="AO3" s="225"/>
      <c r="AP3" s="6" t="s">
        <v>41</v>
      </c>
      <c r="AQ3" s="6" t="s">
        <v>42</v>
      </c>
      <c r="AR3" s="6" t="s">
        <v>43</v>
      </c>
      <c r="AS3" s="6" t="s">
        <v>44</v>
      </c>
      <c r="AT3" s="6" t="s">
        <v>32</v>
      </c>
      <c r="AU3" s="6" t="s">
        <v>33</v>
      </c>
      <c r="AV3" s="6" t="s">
        <v>23</v>
      </c>
      <c r="AW3" s="6" t="s">
        <v>24</v>
      </c>
      <c r="AX3" s="225"/>
      <c r="AY3" s="6" t="s">
        <v>25</v>
      </c>
      <c r="AZ3" s="6" t="s">
        <v>26</v>
      </c>
      <c r="BA3" s="6" t="s">
        <v>27</v>
      </c>
      <c r="BB3" s="225"/>
      <c r="BC3" s="6" t="s">
        <v>28</v>
      </c>
      <c r="BD3" s="6" t="s">
        <v>29</v>
      </c>
      <c r="BE3" s="6" t="s">
        <v>30</v>
      </c>
      <c r="BF3" s="6" t="s">
        <v>206</v>
      </c>
      <c r="BG3" s="230"/>
    </row>
    <row r="4" spans="1:59" s="5" customFormat="1" x14ac:dyDescent="0.25">
      <c r="A4" s="225"/>
      <c r="B4" s="225"/>
      <c r="C4" s="226"/>
      <c r="D4" s="227"/>
      <c r="E4" s="233" t="s">
        <v>45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  <c r="R4" s="233" t="s">
        <v>46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5"/>
      <c r="AT4" s="233" t="s">
        <v>46</v>
      </c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5"/>
      <c r="BG4" s="230"/>
    </row>
    <row r="5" spans="1:59" s="5" customFormat="1" x14ac:dyDescent="0.25">
      <c r="A5" s="225"/>
      <c r="B5" s="225"/>
      <c r="C5" s="226"/>
      <c r="D5" s="227"/>
      <c r="E5" s="186">
        <v>35</v>
      </c>
      <c r="F5" s="186">
        <v>36</v>
      </c>
      <c r="G5" s="186">
        <v>37</v>
      </c>
      <c r="H5" s="186">
        <v>38</v>
      </c>
      <c r="I5" s="186">
        <v>39</v>
      </c>
      <c r="J5" s="186">
        <v>40</v>
      </c>
      <c r="K5" s="186">
        <v>41</v>
      </c>
      <c r="L5" s="186">
        <v>42</v>
      </c>
      <c r="M5" s="186">
        <v>43</v>
      </c>
      <c r="N5" s="186">
        <v>44</v>
      </c>
      <c r="O5" s="186">
        <v>45</v>
      </c>
      <c r="P5" s="186">
        <v>46</v>
      </c>
      <c r="Q5" s="186">
        <v>47</v>
      </c>
      <c r="R5" s="186">
        <v>48</v>
      </c>
      <c r="S5" s="151">
        <v>49</v>
      </c>
      <c r="T5" s="186">
        <v>50</v>
      </c>
      <c r="U5" s="151">
        <v>51</v>
      </c>
      <c r="V5" s="188"/>
      <c r="W5" s="186">
        <v>52</v>
      </c>
      <c r="X5" s="186">
        <v>1</v>
      </c>
      <c r="Y5" s="186">
        <v>2</v>
      </c>
      <c r="Z5" s="186">
        <v>3</v>
      </c>
      <c r="AA5" s="186">
        <v>4</v>
      </c>
      <c r="AB5" s="186">
        <v>5</v>
      </c>
      <c r="AC5" s="186">
        <v>6</v>
      </c>
      <c r="AD5" s="186">
        <v>7</v>
      </c>
      <c r="AE5" s="186">
        <v>8</v>
      </c>
      <c r="AF5" s="186">
        <v>9</v>
      </c>
      <c r="AG5" s="186">
        <v>10</v>
      </c>
      <c r="AH5" s="186">
        <v>11</v>
      </c>
      <c r="AI5" s="186">
        <v>12</v>
      </c>
      <c r="AJ5" s="186">
        <v>13</v>
      </c>
      <c r="AK5" s="186">
        <v>14</v>
      </c>
      <c r="AL5" s="186">
        <v>15</v>
      </c>
      <c r="AM5" s="186"/>
      <c r="AN5" s="186">
        <v>16</v>
      </c>
      <c r="AO5" s="186">
        <v>17</v>
      </c>
      <c r="AP5" s="186">
        <v>18</v>
      </c>
      <c r="AQ5" s="186">
        <v>19</v>
      </c>
      <c r="AR5" s="186">
        <v>20</v>
      </c>
      <c r="AS5" s="186">
        <v>21</v>
      </c>
      <c r="AT5" s="186">
        <v>22</v>
      </c>
      <c r="AU5" s="186">
        <v>23</v>
      </c>
      <c r="AV5" s="186">
        <v>24</v>
      </c>
      <c r="AW5" s="186">
        <v>25</v>
      </c>
      <c r="AX5" s="186">
        <v>26</v>
      </c>
      <c r="AY5" s="186">
        <v>27</v>
      </c>
      <c r="AZ5" s="186">
        <v>28</v>
      </c>
      <c r="BA5" s="186">
        <v>29</v>
      </c>
      <c r="BB5" s="186">
        <v>30</v>
      </c>
      <c r="BC5" s="186">
        <v>31</v>
      </c>
      <c r="BD5" s="186">
        <v>32</v>
      </c>
      <c r="BE5" s="186">
        <v>33</v>
      </c>
      <c r="BF5" s="186">
        <v>34</v>
      </c>
      <c r="BG5" s="230"/>
    </row>
    <row r="6" spans="1:59" s="5" customFormat="1" x14ac:dyDescent="0.25">
      <c r="A6" s="225"/>
      <c r="B6" s="225"/>
      <c r="C6" s="226"/>
      <c r="D6" s="227"/>
      <c r="E6" s="233" t="s">
        <v>47</v>
      </c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3" t="s">
        <v>47</v>
      </c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 t="s">
        <v>47</v>
      </c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5"/>
      <c r="BG6" s="230"/>
    </row>
    <row r="7" spans="1:59" s="5" customFormat="1" x14ac:dyDescent="0.25">
      <c r="A7" s="225"/>
      <c r="B7" s="225"/>
      <c r="C7" s="226"/>
      <c r="D7" s="227"/>
      <c r="E7" s="186">
        <v>1</v>
      </c>
      <c r="F7" s="186">
        <v>2</v>
      </c>
      <c r="G7" s="186">
        <v>3</v>
      </c>
      <c r="H7" s="186">
        <v>4</v>
      </c>
      <c r="I7" s="186">
        <v>5</v>
      </c>
      <c r="J7" s="186">
        <v>6</v>
      </c>
      <c r="K7" s="186">
        <v>7</v>
      </c>
      <c r="L7" s="186">
        <v>8</v>
      </c>
      <c r="M7" s="186">
        <v>9</v>
      </c>
      <c r="N7" s="186">
        <v>10</v>
      </c>
      <c r="O7" s="186">
        <v>11</v>
      </c>
      <c r="P7" s="186">
        <v>12</v>
      </c>
      <c r="Q7" s="186">
        <v>13</v>
      </c>
      <c r="R7" s="186">
        <v>14</v>
      </c>
      <c r="S7" s="151">
        <v>15</v>
      </c>
      <c r="T7" s="186">
        <v>16</v>
      </c>
      <c r="U7" s="151">
        <v>17</v>
      </c>
      <c r="V7" s="188"/>
      <c r="W7" s="186">
        <v>18</v>
      </c>
      <c r="X7" s="186">
        <v>19</v>
      </c>
      <c r="Y7" s="186">
        <v>20</v>
      </c>
      <c r="Z7" s="186">
        <v>21</v>
      </c>
      <c r="AA7" s="186">
        <v>22</v>
      </c>
      <c r="AB7" s="186">
        <v>23</v>
      </c>
      <c r="AC7" s="186">
        <v>24</v>
      </c>
      <c r="AD7" s="186">
        <v>25</v>
      </c>
      <c r="AE7" s="186">
        <v>26</v>
      </c>
      <c r="AF7" s="186">
        <v>27</v>
      </c>
      <c r="AG7" s="186">
        <v>28</v>
      </c>
      <c r="AH7" s="186">
        <v>29</v>
      </c>
      <c r="AI7" s="186">
        <v>30</v>
      </c>
      <c r="AJ7" s="186">
        <v>31</v>
      </c>
      <c r="AK7" s="186">
        <v>32</v>
      </c>
      <c r="AL7" s="186">
        <v>33</v>
      </c>
      <c r="AM7" s="186"/>
      <c r="AN7" s="186">
        <v>34</v>
      </c>
      <c r="AO7" s="186">
        <v>35</v>
      </c>
      <c r="AP7" s="186">
        <v>36</v>
      </c>
      <c r="AQ7" s="186">
        <v>37</v>
      </c>
      <c r="AR7" s="186">
        <v>38</v>
      </c>
      <c r="AS7" s="186">
        <v>39</v>
      </c>
      <c r="AT7" s="186">
        <v>40</v>
      </c>
      <c r="AU7" s="186">
        <v>41</v>
      </c>
      <c r="AV7" s="186">
        <v>42</v>
      </c>
      <c r="AW7" s="186">
        <v>43</v>
      </c>
      <c r="AX7" s="186">
        <v>44</v>
      </c>
      <c r="AY7" s="186">
        <v>45</v>
      </c>
      <c r="AZ7" s="186">
        <v>46</v>
      </c>
      <c r="BA7" s="186">
        <v>47</v>
      </c>
      <c r="BB7" s="186">
        <v>48</v>
      </c>
      <c r="BC7" s="186">
        <v>49</v>
      </c>
      <c r="BD7" s="186">
        <v>50</v>
      </c>
      <c r="BE7" s="186">
        <v>51</v>
      </c>
      <c r="BF7" s="186">
        <v>52</v>
      </c>
      <c r="BG7" s="230"/>
    </row>
    <row r="8" spans="1:59" ht="15" customHeight="1" x14ac:dyDescent="0.25">
      <c r="A8" s="252" t="s">
        <v>207</v>
      </c>
      <c r="B8" s="215" t="s">
        <v>55</v>
      </c>
      <c r="C8" s="240" t="s">
        <v>56</v>
      </c>
      <c r="D8" s="73" t="s">
        <v>48</v>
      </c>
      <c r="E8" s="180">
        <f>E10+E12</f>
        <v>0</v>
      </c>
      <c r="F8" s="180">
        <f t="shared" ref="F8:U8" si="0">F10+F12</f>
        <v>4</v>
      </c>
      <c r="G8" s="180">
        <f t="shared" si="0"/>
        <v>4</v>
      </c>
      <c r="H8" s="180">
        <f t="shared" si="0"/>
        <v>4</v>
      </c>
      <c r="I8" s="180">
        <f t="shared" si="0"/>
        <v>4</v>
      </c>
      <c r="J8" s="180">
        <f t="shared" si="0"/>
        <v>4</v>
      </c>
      <c r="K8" s="180">
        <f t="shared" si="0"/>
        <v>4</v>
      </c>
      <c r="L8" s="180">
        <f t="shared" si="0"/>
        <v>4</v>
      </c>
      <c r="M8" s="180">
        <f t="shared" si="0"/>
        <v>4</v>
      </c>
      <c r="N8" s="180">
        <f t="shared" si="0"/>
        <v>4</v>
      </c>
      <c r="O8" s="180">
        <f t="shared" si="0"/>
        <v>4</v>
      </c>
      <c r="P8" s="180">
        <f t="shared" si="0"/>
        <v>4</v>
      </c>
      <c r="Q8" s="180">
        <f t="shared" si="0"/>
        <v>4</v>
      </c>
      <c r="R8" s="180">
        <f t="shared" si="0"/>
        <v>4</v>
      </c>
      <c r="S8" s="77">
        <f t="shared" si="0"/>
        <v>4</v>
      </c>
      <c r="T8" s="180">
        <f t="shared" si="0"/>
        <v>4</v>
      </c>
      <c r="U8" s="77">
        <f t="shared" si="0"/>
        <v>4</v>
      </c>
      <c r="V8" s="180">
        <f>SUM(E8:U8)</f>
        <v>64</v>
      </c>
      <c r="W8" s="180">
        <v>0</v>
      </c>
      <c r="X8" s="180">
        <v>0</v>
      </c>
      <c r="Y8" s="180">
        <f>Y10+Y12</f>
        <v>4</v>
      </c>
      <c r="Z8" s="180">
        <f t="shared" ref="Z8:AO9" si="1">Z10+Z12</f>
        <v>4</v>
      </c>
      <c r="AA8" s="180">
        <f t="shared" si="1"/>
        <v>4</v>
      </c>
      <c r="AB8" s="180">
        <f t="shared" si="1"/>
        <v>4</v>
      </c>
      <c r="AC8" s="180">
        <f t="shared" si="1"/>
        <v>4</v>
      </c>
      <c r="AD8" s="180">
        <f t="shared" si="1"/>
        <v>4</v>
      </c>
      <c r="AE8" s="180">
        <f t="shared" si="1"/>
        <v>4</v>
      </c>
      <c r="AF8" s="180">
        <f t="shared" si="1"/>
        <v>4</v>
      </c>
      <c r="AG8" s="180">
        <f t="shared" si="1"/>
        <v>4</v>
      </c>
      <c r="AH8" s="180">
        <f t="shared" si="1"/>
        <v>0</v>
      </c>
      <c r="AI8" s="180">
        <f t="shared" si="1"/>
        <v>0</v>
      </c>
      <c r="AJ8" s="180">
        <f t="shared" si="1"/>
        <v>0</v>
      </c>
      <c r="AK8" s="180">
        <f t="shared" si="1"/>
        <v>0</v>
      </c>
      <c r="AL8" s="180">
        <f t="shared" si="1"/>
        <v>0</v>
      </c>
      <c r="AM8" s="180">
        <f>SUM(W8:AL8)</f>
        <v>36</v>
      </c>
      <c r="AN8" s="73">
        <f t="shared" si="1"/>
        <v>0</v>
      </c>
      <c r="AO8" s="73">
        <f t="shared" si="1"/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180">
        <f>V8+AM8</f>
        <v>100</v>
      </c>
    </row>
    <row r="9" spans="1:59" x14ac:dyDescent="0.25">
      <c r="A9" s="253"/>
      <c r="B9" s="215"/>
      <c r="C9" s="241"/>
      <c r="D9" s="73" t="s">
        <v>49</v>
      </c>
      <c r="E9" s="77">
        <f>E13</f>
        <v>0</v>
      </c>
      <c r="F9" s="77">
        <f t="shared" ref="F9:U9" si="2">F13</f>
        <v>2</v>
      </c>
      <c r="G9" s="77">
        <f t="shared" si="2"/>
        <v>2</v>
      </c>
      <c r="H9" s="77">
        <f t="shared" si="2"/>
        <v>2</v>
      </c>
      <c r="I9" s="77">
        <f t="shared" si="2"/>
        <v>2</v>
      </c>
      <c r="J9" s="77">
        <f t="shared" si="2"/>
        <v>2</v>
      </c>
      <c r="K9" s="77">
        <f t="shared" si="2"/>
        <v>2</v>
      </c>
      <c r="L9" s="77">
        <f t="shared" si="2"/>
        <v>2</v>
      </c>
      <c r="M9" s="77">
        <f t="shared" si="2"/>
        <v>2</v>
      </c>
      <c r="N9" s="77">
        <f t="shared" si="2"/>
        <v>2</v>
      </c>
      <c r="O9" s="77">
        <f t="shared" si="2"/>
        <v>2</v>
      </c>
      <c r="P9" s="77">
        <f t="shared" si="2"/>
        <v>2</v>
      </c>
      <c r="Q9" s="77">
        <f t="shared" si="2"/>
        <v>2</v>
      </c>
      <c r="R9" s="77">
        <f t="shared" si="2"/>
        <v>2</v>
      </c>
      <c r="S9" s="77">
        <f t="shared" si="2"/>
        <v>2</v>
      </c>
      <c r="T9" s="77">
        <f t="shared" si="2"/>
        <v>2</v>
      </c>
      <c r="U9" s="77">
        <f t="shared" si="2"/>
        <v>2</v>
      </c>
      <c r="V9" s="180">
        <f>SUM(E9:U9)</f>
        <v>32</v>
      </c>
      <c r="W9" s="180">
        <v>0</v>
      </c>
      <c r="X9" s="180">
        <v>0</v>
      </c>
      <c r="Y9" s="77">
        <f>Y11+Y13</f>
        <v>2</v>
      </c>
      <c r="Z9" s="77">
        <f t="shared" si="1"/>
        <v>2</v>
      </c>
      <c r="AA9" s="77">
        <f t="shared" si="1"/>
        <v>2</v>
      </c>
      <c r="AB9" s="77">
        <f t="shared" si="1"/>
        <v>2</v>
      </c>
      <c r="AC9" s="77">
        <f t="shared" si="1"/>
        <v>2</v>
      </c>
      <c r="AD9" s="77">
        <f t="shared" si="1"/>
        <v>2</v>
      </c>
      <c r="AE9" s="77">
        <f t="shared" si="1"/>
        <v>2</v>
      </c>
      <c r="AF9" s="77">
        <f t="shared" si="1"/>
        <v>2</v>
      </c>
      <c r="AG9" s="77">
        <f t="shared" si="1"/>
        <v>2</v>
      </c>
      <c r="AH9" s="77">
        <f t="shared" si="1"/>
        <v>0</v>
      </c>
      <c r="AI9" s="77">
        <f t="shared" si="1"/>
        <v>0</v>
      </c>
      <c r="AJ9" s="77">
        <f t="shared" si="1"/>
        <v>0</v>
      </c>
      <c r="AK9" s="77">
        <f t="shared" si="1"/>
        <v>0</v>
      </c>
      <c r="AL9" s="77">
        <f t="shared" si="1"/>
        <v>0</v>
      </c>
      <c r="AM9" s="180">
        <f t="shared" ref="AM9:AM45" si="3">SUM(W9:AL9)</f>
        <v>18</v>
      </c>
      <c r="AN9" s="78">
        <f t="shared" si="1"/>
        <v>0</v>
      </c>
      <c r="AO9" s="78">
        <f t="shared" si="1"/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180">
        <f t="shared" ref="BG9:BG45" si="4">V9+AM9</f>
        <v>50</v>
      </c>
    </row>
    <row r="10" spans="1:59" x14ac:dyDescent="0.25">
      <c r="A10" s="253"/>
      <c r="B10" s="202" t="s">
        <v>60</v>
      </c>
      <c r="C10" s="242" t="s">
        <v>53</v>
      </c>
      <c r="D10" s="135" t="s">
        <v>48</v>
      </c>
      <c r="E10" s="15">
        <v>0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140">
        <v>2</v>
      </c>
      <c r="T10" s="9">
        <v>2</v>
      </c>
      <c r="U10" s="140">
        <v>2</v>
      </c>
      <c r="V10" s="87">
        <f t="shared" ref="V10:V45" si="5">SUM(E10:U10)</f>
        <v>32</v>
      </c>
      <c r="W10" s="13">
        <v>0</v>
      </c>
      <c r="X10" s="13">
        <v>0</v>
      </c>
      <c r="Y10" s="187">
        <v>2</v>
      </c>
      <c r="Z10" s="187">
        <v>2</v>
      </c>
      <c r="AA10" s="187">
        <v>2</v>
      </c>
      <c r="AB10" s="187">
        <v>2</v>
      </c>
      <c r="AC10" s="187">
        <v>2</v>
      </c>
      <c r="AD10" s="187">
        <v>2</v>
      </c>
      <c r="AE10" s="187">
        <v>2</v>
      </c>
      <c r="AF10" s="187">
        <v>2</v>
      </c>
      <c r="AG10" s="187">
        <v>2</v>
      </c>
      <c r="AH10" s="15">
        <v>0</v>
      </c>
      <c r="AI10" s="15">
        <v>0</v>
      </c>
      <c r="AJ10" s="15">
        <v>0</v>
      </c>
      <c r="AK10" s="15">
        <v>0</v>
      </c>
      <c r="AL10" s="55">
        <v>0</v>
      </c>
      <c r="AM10" s="180">
        <f t="shared" si="3"/>
        <v>18</v>
      </c>
      <c r="AN10" s="30">
        <v>0</v>
      </c>
      <c r="AO10" s="30">
        <v>0</v>
      </c>
      <c r="AP10" s="30">
        <v>0</v>
      </c>
      <c r="AQ10" s="30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4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180">
        <f t="shared" si="4"/>
        <v>50</v>
      </c>
    </row>
    <row r="11" spans="1:59" x14ac:dyDescent="0.25">
      <c r="A11" s="253"/>
      <c r="B11" s="202"/>
      <c r="C11" s="242"/>
      <c r="D11" s="135" t="s">
        <v>49</v>
      </c>
      <c r="E11" s="15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7">
        <v>0</v>
      </c>
      <c r="T11" s="182">
        <v>0</v>
      </c>
      <c r="U11" s="17">
        <v>0</v>
      </c>
      <c r="V11" s="87">
        <f t="shared" si="5"/>
        <v>0</v>
      </c>
      <c r="W11" s="13">
        <v>0</v>
      </c>
      <c r="X11" s="13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15">
        <v>0</v>
      </c>
      <c r="AI11" s="15">
        <v>0</v>
      </c>
      <c r="AJ11" s="15">
        <v>0</v>
      </c>
      <c r="AK11" s="15">
        <v>0</v>
      </c>
      <c r="AL11" s="55">
        <v>0</v>
      </c>
      <c r="AM11" s="180">
        <f t="shared" si="3"/>
        <v>0</v>
      </c>
      <c r="AN11" s="30">
        <v>0</v>
      </c>
      <c r="AO11" s="30">
        <v>0</v>
      </c>
      <c r="AP11" s="30">
        <v>0</v>
      </c>
      <c r="AQ11" s="30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4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180">
        <f t="shared" si="4"/>
        <v>0</v>
      </c>
    </row>
    <row r="12" spans="1:59" x14ac:dyDescent="0.25">
      <c r="A12" s="253"/>
      <c r="B12" s="202" t="s">
        <v>84</v>
      </c>
      <c r="C12" s="255" t="s">
        <v>61</v>
      </c>
      <c r="D12" s="135" t="s">
        <v>48</v>
      </c>
      <c r="E12" s="15">
        <v>0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140">
        <v>2</v>
      </c>
      <c r="T12" s="9">
        <v>2</v>
      </c>
      <c r="U12" s="140">
        <v>2</v>
      </c>
      <c r="V12" s="87">
        <f t="shared" si="5"/>
        <v>32</v>
      </c>
      <c r="W12" s="13">
        <v>0</v>
      </c>
      <c r="X12" s="13">
        <v>0</v>
      </c>
      <c r="Y12" s="187">
        <v>2</v>
      </c>
      <c r="Z12" s="187">
        <v>2</v>
      </c>
      <c r="AA12" s="187">
        <v>2</v>
      </c>
      <c r="AB12" s="187">
        <v>2</v>
      </c>
      <c r="AC12" s="187">
        <v>2</v>
      </c>
      <c r="AD12" s="187">
        <v>2</v>
      </c>
      <c r="AE12" s="187">
        <v>2</v>
      </c>
      <c r="AF12" s="187">
        <v>2</v>
      </c>
      <c r="AG12" s="187">
        <v>2</v>
      </c>
      <c r="AH12" s="15">
        <v>0</v>
      </c>
      <c r="AI12" s="15">
        <v>0</v>
      </c>
      <c r="AJ12" s="15">
        <v>0</v>
      </c>
      <c r="AK12" s="15">
        <v>0</v>
      </c>
      <c r="AL12" s="55">
        <v>0</v>
      </c>
      <c r="AM12" s="180">
        <f t="shared" si="3"/>
        <v>18</v>
      </c>
      <c r="AN12" s="30">
        <v>0</v>
      </c>
      <c r="AO12" s="30">
        <v>0</v>
      </c>
      <c r="AP12" s="30">
        <v>0</v>
      </c>
      <c r="AQ12" s="30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4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180">
        <f t="shared" si="4"/>
        <v>50</v>
      </c>
    </row>
    <row r="13" spans="1:59" x14ac:dyDescent="0.25">
      <c r="A13" s="253"/>
      <c r="B13" s="202"/>
      <c r="C13" s="255"/>
      <c r="D13" s="135" t="s">
        <v>49</v>
      </c>
      <c r="E13" s="15">
        <v>0</v>
      </c>
      <c r="F13" s="182">
        <v>2</v>
      </c>
      <c r="G13" s="182">
        <v>2</v>
      </c>
      <c r="H13" s="182">
        <v>2</v>
      </c>
      <c r="I13" s="182">
        <v>2</v>
      </c>
      <c r="J13" s="182">
        <v>2</v>
      </c>
      <c r="K13" s="182">
        <v>2</v>
      </c>
      <c r="L13" s="182">
        <v>2</v>
      </c>
      <c r="M13" s="182">
        <v>2</v>
      </c>
      <c r="N13" s="182">
        <v>2</v>
      </c>
      <c r="O13" s="182">
        <v>2</v>
      </c>
      <c r="P13" s="182">
        <v>2</v>
      </c>
      <c r="Q13" s="182">
        <v>2</v>
      </c>
      <c r="R13" s="182">
        <v>2</v>
      </c>
      <c r="S13" s="17">
        <v>2</v>
      </c>
      <c r="T13" s="182">
        <v>2</v>
      </c>
      <c r="U13" s="17">
        <v>2</v>
      </c>
      <c r="V13" s="87">
        <f t="shared" si="5"/>
        <v>32</v>
      </c>
      <c r="W13" s="13">
        <v>0</v>
      </c>
      <c r="X13" s="13">
        <v>0</v>
      </c>
      <c r="Y13" s="58">
        <v>2</v>
      </c>
      <c r="Z13" s="58">
        <v>2</v>
      </c>
      <c r="AA13" s="58">
        <v>2</v>
      </c>
      <c r="AB13" s="58">
        <v>2</v>
      </c>
      <c r="AC13" s="58">
        <v>2</v>
      </c>
      <c r="AD13" s="58">
        <v>2</v>
      </c>
      <c r="AE13" s="58">
        <v>2</v>
      </c>
      <c r="AF13" s="58">
        <v>2</v>
      </c>
      <c r="AG13" s="58">
        <v>2</v>
      </c>
      <c r="AH13" s="15">
        <v>0</v>
      </c>
      <c r="AI13" s="15">
        <v>0</v>
      </c>
      <c r="AJ13" s="15">
        <v>0</v>
      </c>
      <c r="AK13" s="15">
        <v>0</v>
      </c>
      <c r="AL13" s="55">
        <v>0</v>
      </c>
      <c r="AM13" s="180">
        <f t="shared" si="3"/>
        <v>18</v>
      </c>
      <c r="AN13" s="30">
        <v>0</v>
      </c>
      <c r="AO13" s="30">
        <v>0</v>
      </c>
      <c r="AP13" s="30">
        <v>0</v>
      </c>
      <c r="AQ13" s="30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4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180">
        <f t="shared" si="4"/>
        <v>50</v>
      </c>
    </row>
    <row r="14" spans="1:59" x14ac:dyDescent="0.25">
      <c r="A14" s="253"/>
      <c r="B14" s="215" t="s">
        <v>67</v>
      </c>
      <c r="C14" s="216" t="s">
        <v>68</v>
      </c>
      <c r="D14" s="73" t="s">
        <v>48</v>
      </c>
      <c r="E14" s="180">
        <f>E16+E22</f>
        <v>36</v>
      </c>
      <c r="F14" s="180">
        <f>F16+F22</f>
        <v>32</v>
      </c>
      <c r="G14" s="180">
        <f t="shared" ref="G14:U14" si="6">G16+G22</f>
        <v>32</v>
      </c>
      <c r="H14" s="180">
        <f t="shared" si="6"/>
        <v>32</v>
      </c>
      <c r="I14" s="180">
        <f t="shared" si="6"/>
        <v>32</v>
      </c>
      <c r="J14" s="180">
        <f t="shared" si="6"/>
        <v>32</v>
      </c>
      <c r="K14" s="180">
        <f t="shared" si="6"/>
        <v>32</v>
      </c>
      <c r="L14" s="180">
        <f t="shared" si="6"/>
        <v>32</v>
      </c>
      <c r="M14" s="180">
        <f t="shared" si="6"/>
        <v>32</v>
      </c>
      <c r="N14" s="180">
        <f t="shared" si="6"/>
        <v>32</v>
      </c>
      <c r="O14" s="180">
        <f t="shared" si="6"/>
        <v>32</v>
      </c>
      <c r="P14" s="180">
        <f t="shared" si="6"/>
        <v>32</v>
      </c>
      <c r="Q14" s="180">
        <f t="shared" si="6"/>
        <v>32</v>
      </c>
      <c r="R14" s="180">
        <f t="shared" si="6"/>
        <v>32</v>
      </c>
      <c r="S14" s="77">
        <f t="shared" si="6"/>
        <v>32</v>
      </c>
      <c r="T14" s="180">
        <f t="shared" si="6"/>
        <v>32</v>
      </c>
      <c r="U14" s="77">
        <f t="shared" si="6"/>
        <v>32</v>
      </c>
      <c r="V14" s="180">
        <f t="shared" si="5"/>
        <v>548</v>
      </c>
      <c r="W14" s="180">
        <v>0</v>
      </c>
      <c r="X14" s="180">
        <v>0</v>
      </c>
      <c r="Y14" s="180">
        <f t="shared" ref="Y14:AL15" si="7">Y16+Y22</f>
        <v>32</v>
      </c>
      <c r="Z14" s="180">
        <f t="shared" si="7"/>
        <v>32</v>
      </c>
      <c r="AA14" s="180">
        <f t="shared" si="7"/>
        <v>32</v>
      </c>
      <c r="AB14" s="180">
        <f t="shared" si="7"/>
        <v>32</v>
      </c>
      <c r="AC14" s="180">
        <f t="shared" si="7"/>
        <v>32</v>
      </c>
      <c r="AD14" s="180">
        <f t="shared" si="7"/>
        <v>32</v>
      </c>
      <c r="AE14" s="180">
        <f t="shared" si="7"/>
        <v>32</v>
      </c>
      <c r="AF14" s="180">
        <f t="shared" si="7"/>
        <v>32</v>
      </c>
      <c r="AG14" s="180">
        <f t="shared" si="7"/>
        <v>32</v>
      </c>
      <c r="AH14" s="180">
        <f t="shared" si="7"/>
        <v>36</v>
      </c>
      <c r="AI14" s="180">
        <f t="shared" si="7"/>
        <v>36</v>
      </c>
      <c r="AJ14" s="180">
        <f t="shared" si="7"/>
        <v>36</v>
      </c>
      <c r="AK14" s="180">
        <f t="shared" si="7"/>
        <v>36</v>
      </c>
      <c r="AL14" s="180">
        <f t="shared" si="7"/>
        <v>0</v>
      </c>
      <c r="AM14" s="180">
        <f t="shared" si="3"/>
        <v>432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180">
        <f t="shared" si="4"/>
        <v>980</v>
      </c>
    </row>
    <row r="15" spans="1:59" x14ac:dyDescent="0.25">
      <c r="A15" s="253"/>
      <c r="B15" s="215"/>
      <c r="C15" s="217"/>
      <c r="D15" s="73" t="s">
        <v>49</v>
      </c>
      <c r="E15" s="77">
        <f t="shared" ref="E15:U15" si="8">E17+E23</f>
        <v>0</v>
      </c>
      <c r="F15" s="77">
        <f t="shared" si="8"/>
        <v>13</v>
      </c>
      <c r="G15" s="77">
        <f t="shared" si="8"/>
        <v>13</v>
      </c>
      <c r="H15" s="77">
        <f t="shared" si="8"/>
        <v>13</v>
      </c>
      <c r="I15" s="77">
        <f t="shared" si="8"/>
        <v>13</v>
      </c>
      <c r="J15" s="77">
        <f t="shared" si="8"/>
        <v>13</v>
      </c>
      <c r="K15" s="77">
        <f t="shared" si="8"/>
        <v>13</v>
      </c>
      <c r="L15" s="77">
        <f t="shared" si="8"/>
        <v>13</v>
      </c>
      <c r="M15" s="77">
        <f t="shared" si="8"/>
        <v>13</v>
      </c>
      <c r="N15" s="77">
        <f t="shared" si="8"/>
        <v>13</v>
      </c>
      <c r="O15" s="77">
        <f t="shared" si="8"/>
        <v>13</v>
      </c>
      <c r="P15" s="77">
        <f t="shared" si="8"/>
        <v>13</v>
      </c>
      <c r="Q15" s="77">
        <f t="shared" si="8"/>
        <v>13</v>
      </c>
      <c r="R15" s="77">
        <f t="shared" si="8"/>
        <v>13</v>
      </c>
      <c r="S15" s="77">
        <f t="shared" si="8"/>
        <v>13</v>
      </c>
      <c r="T15" s="77">
        <f t="shared" si="8"/>
        <v>13</v>
      </c>
      <c r="U15" s="77">
        <f t="shared" si="8"/>
        <v>13</v>
      </c>
      <c r="V15" s="180">
        <f t="shared" si="5"/>
        <v>208</v>
      </c>
      <c r="W15" s="180">
        <v>0</v>
      </c>
      <c r="X15" s="180">
        <v>0</v>
      </c>
      <c r="Y15" s="77">
        <f t="shared" si="7"/>
        <v>16</v>
      </c>
      <c r="Z15" s="77">
        <f t="shared" si="7"/>
        <v>16</v>
      </c>
      <c r="AA15" s="77">
        <f t="shared" si="7"/>
        <v>16</v>
      </c>
      <c r="AB15" s="77">
        <f t="shared" si="7"/>
        <v>16</v>
      </c>
      <c r="AC15" s="77">
        <f t="shared" si="7"/>
        <v>16</v>
      </c>
      <c r="AD15" s="77">
        <f t="shared" si="7"/>
        <v>16</v>
      </c>
      <c r="AE15" s="77">
        <f t="shared" si="7"/>
        <v>16</v>
      </c>
      <c r="AF15" s="77">
        <f t="shared" si="7"/>
        <v>16</v>
      </c>
      <c r="AG15" s="77">
        <f t="shared" si="7"/>
        <v>16</v>
      </c>
      <c r="AH15" s="77">
        <f t="shared" si="7"/>
        <v>0</v>
      </c>
      <c r="AI15" s="77">
        <f t="shared" si="7"/>
        <v>0</v>
      </c>
      <c r="AJ15" s="77">
        <f t="shared" si="7"/>
        <v>0</v>
      </c>
      <c r="AK15" s="77">
        <f t="shared" si="7"/>
        <v>0</v>
      </c>
      <c r="AL15" s="77">
        <f t="shared" si="7"/>
        <v>0</v>
      </c>
      <c r="AM15" s="180">
        <f t="shared" si="3"/>
        <v>144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180">
        <f t="shared" si="4"/>
        <v>352</v>
      </c>
    </row>
    <row r="16" spans="1:59" x14ac:dyDescent="0.25">
      <c r="A16" s="253"/>
      <c r="B16" s="218" t="s">
        <v>69</v>
      </c>
      <c r="C16" s="219" t="s">
        <v>70</v>
      </c>
      <c r="D16" s="41" t="s">
        <v>48</v>
      </c>
      <c r="E16" s="87">
        <f>E18+E20</f>
        <v>0</v>
      </c>
      <c r="F16" s="87">
        <f>F18+F20</f>
        <v>8</v>
      </c>
      <c r="G16" s="87">
        <f t="shared" ref="G16:U17" si="9">G18+G20</f>
        <v>8</v>
      </c>
      <c r="H16" s="87">
        <f t="shared" si="9"/>
        <v>8</v>
      </c>
      <c r="I16" s="87">
        <f t="shared" si="9"/>
        <v>8</v>
      </c>
      <c r="J16" s="87">
        <f t="shared" si="9"/>
        <v>8</v>
      </c>
      <c r="K16" s="87">
        <f t="shared" si="9"/>
        <v>8</v>
      </c>
      <c r="L16" s="87">
        <f t="shared" si="9"/>
        <v>8</v>
      </c>
      <c r="M16" s="87">
        <f t="shared" si="9"/>
        <v>7</v>
      </c>
      <c r="N16" s="87">
        <f t="shared" si="9"/>
        <v>7</v>
      </c>
      <c r="O16" s="87">
        <f t="shared" si="9"/>
        <v>7</v>
      </c>
      <c r="P16" s="87">
        <f t="shared" si="9"/>
        <v>7</v>
      </c>
      <c r="Q16" s="87">
        <f t="shared" si="9"/>
        <v>7</v>
      </c>
      <c r="R16" s="87">
        <f t="shared" si="9"/>
        <v>7</v>
      </c>
      <c r="S16" s="10">
        <f t="shared" si="9"/>
        <v>7</v>
      </c>
      <c r="T16" s="87">
        <f t="shared" si="9"/>
        <v>7</v>
      </c>
      <c r="U16" s="10">
        <f t="shared" si="9"/>
        <v>7</v>
      </c>
      <c r="V16" s="87">
        <f t="shared" si="5"/>
        <v>119</v>
      </c>
      <c r="W16" s="87">
        <v>0</v>
      </c>
      <c r="X16" s="87">
        <v>0</v>
      </c>
      <c r="Y16" s="87">
        <f>Y18</f>
        <v>4</v>
      </c>
      <c r="Z16" s="87">
        <f t="shared" ref="Z16:AO17" si="10">Z18</f>
        <v>4</v>
      </c>
      <c r="AA16" s="87">
        <f t="shared" si="10"/>
        <v>4</v>
      </c>
      <c r="AB16" s="87">
        <f t="shared" si="10"/>
        <v>4</v>
      </c>
      <c r="AC16" s="87">
        <f t="shared" si="10"/>
        <v>4</v>
      </c>
      <c r="AD16" s="87">
        <f t="shared" si="10"/>
        <v>4</v>
      </c>
      <c r="AE16" s="87">
        <f t="shared" si="10"/>
        <v>4</v>
      </c>
      <c r="AF16" s="87">
        <f t="shared" si="10"/>
        <v>4</v>
      </c>
      <c r="AG16" s="87">
        <f t="shared" si="10"/>
        <v>4</v>
      </c>
      <c r="AH16" s="87">
        <f t="shared" si="10"/>
        <v>0</v>
      </c>
      <c r="AI16" s="87">
        <f t="shared" si="10"/>
        <v>0</v>
      </c>
      <c r="AJ16" s="87">
        <f t="shared" si="10"/>
        <v>0</v>
      </c>
      <c r="AK16" s="87">
        <f t="shared" si="10"/>
        <v>0</v>
      </c>
      <c r="AL16" s="87">
        <f t="shared" si="10"/>
        <v>0</v>
      </c>
      <c r="AM16" s="180">
        <f t="shared" si="3"/>
        <v>36</v>
      </c>
      <c r="AN16" s="41">
        <f t="shared" si="10"/>
        <v>0</v>
      </c>
      <c r="AO16" s="41">
        <f t="shared" si="10"/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180">
        <f t="shared" si="4"/>
        <v>155</v>
      </c>
    </row>
    <row r="17" spans="1:59" x14ac:dyDescent="0.25">
      <c r="A17" s="253"/>
      <c r="B17" s="218"/>
      <c r="C17" s="220"/>
      <c r="D17" s="41" t="s">
        <v>49</v>
      </c>
      <c r="E17" s="87">
        <f>E19+E21</f>
        <v>0</v>
      </c>
      <c r="F17" s="87">
        <f>F19+F21</f>
        <v>4</v>
      </c>
      <c r="G17" s="87">
        <f t="shared" si="9"/>
        <v>4</v>
      </c>
      <c r="H17" s="87">
        <f t="shared" si="9"/>
        <v>4</v>
      </c>
      <c r="I17" s="87">
        <f t="shared" si="9"/>
        <v>4</v>
      </c>
      <c r="J17" s="87">
        <f t="shared" si="9"/>
        <v>4</v>
      </c>
      <c r="K17" s="87">
        <f t="shared" si="9"/>
        <v>4</v>
      </c>
      <c r="L17" s="87">
        <f t="shared" si="9"/>
        <v>4</v>
      </c>
      <c r="M17" s="87">
        <f t="shared" si="9"/>
        <v>3.5</v>
      </c>
      <c r="N17" s="87">
        <f t="shared" si="9"/>
        <v>3.5</v>
      </c>
      <c r="O17" s="87">
        <f t="shared" si="9"/>
        <v>3.5</v>
      </c>
      <c r="P17" s="87">
        <f t="shared" si="9"/>
        <v>3.5</v>
      </c>
      <c r="Q17" s="87">
        <f t="shared" si="9"/>
        <v>3.5</v>
      </c>
      <c r="R17" s="87">
        <f t="shared" si="9"/>
        <v>3.5</v>
      </c>
      <c r="S17" s="10">
        <f t="shared" si="9"/>
        <v>4</v>
      </c>
      <c r="T17" s="87">
        <f t="shared" si="9"/>
        <v>3.5</v>
      </c>
      <c r="U17" s="10">
        <f t="shared" si="9"/>
        <v>3.5</v>
      </c>
      <c r="V17" s="87">
        <f t="shared" si="5"/>
        <v>60</v>
      </c>
      <c r="W17" s="87">
        <v>0</v>
      </c>
      <c r="X17" s="87">
        <v>0</v>
      </c>
      <c r="Y17" s="87">
        <f>Y19</f>
        <v>2</v>
      </c>
      <c r="Z17" s="87">
        <f t="shared" si="10"/>
        <v>2</v>
      </c>
      <c r="AA17" s="87">
        <f t="shared" si="10"/>
        <v>2</v>
      </c>
      <c r="AB17" s="87">
        <f t="shared" si="10"/>
        <v>2</v>
      </c>
      <c r="AC17" s="87">
        <f t="shared" si="10"/>
        <v>2</v>
      </c>
      <c r="AD17" s="87">
        <f t="shared" si="10"/>
        <v>2</v>
      </c>
      <c r="AE17" s="87">
        <f t="shared" si="10"/>
        <v>2</v>
      </c>
      <c r="AF17" s="87">
        <f t="shared" si="10"/>
        <v>2</v>
      </c>
      <c r="AG17" s="87">
        <f t="shared" si="10"/>
        <v>2</v>
      </c>
      <c r="AH17" s="87">
        <f t="shared" si="10"/>
        <v>0</v>
      </c>
      <c r="AI17" s="87">
        <f t="shared" si="10"/>
        <v>0</v>
      </c>
      <c r="AJ17" s="87">
        <f t="shared" si="10"/>
        <v>0</v>
      </c>
      <c r="AK17" s="87">
        <f t="shared" si="10"/>
        <v>0</v>
      </c>
      <c r="AL17" s="87">
        <f t="shared" si="10"/>
        <v>0</v>
      </c>
      <c r="AM17" s="180">
        <f t="shared" si="3"/>
        <v>18</v>
      </c>
      <c r="AN17" s="41">
        <f t="shared" si="10"/>
        <v>0</v>
      </c>
      <c r="AO17" s="41">
        <f t="shared" si="10"/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180">
        <f t="shared" si="4"/>
        <v>78</v>
      </c>
    </row>
    <row r="18" spans="1:59" ht="14.25" customHeight="1" x14ac:dyDescent="0.25">
      <c r="A18" s="253"/>
      <c r="B18" s="207" t="s">
        <v>73</v>
      </c>
      <c r="C18" s="198" t="s">
        <v>193</v>
      </c>
      <c r="D18" s="135" t="s">
        <v>48</v>
      </c>
      <c r="E18" s="15">
        <v>0</v>
      </c>
      <c r="F18" s="9">
        <v>5</v>
      </c>
      <c r="G18" s="9">
        <v>5</v>
      </c>
      <c r="H18" s="9">
        <v>5</v>
      </c>
      <c r="I18" s="9">
        <v>5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140">
        <v>4</v>
      </c>
      <c r="T18" s="9">
        <v>4</v>
      </c>
      <c r="U18" s="140">
        <v>4</v>
      </c>
      <c r="V18" s="87">
        <f t="shared" si="5"/>
        <v>68</v>
      </c>
      <c r="W18" s="13">
        <v>0</v>
      </c>
      <c r="X18" s="13">
        <v>0</v>
      </c>
      <c r="Y18" s="187">
        <v>4</v>
      </c>
      <c r="Z18" s="187">
        <v>4</v>
      </c>
      <c r="AA18" s="187">
        <v>4</v>
      </c>
      <c r="AB18" s="187">
        <v>4</v>
      </c>
      <c r="AC18" s="187">
        <v>4</v>
      </c>
      <c r="AD18" s="187">
        <v>4</v>
      </c>
      <c r="AE18" s="187">
        <v>4</v>
      </c>
      <c r="AF18" s="187">
        <v>4</v>
      </c>
      <c r="AG18" s="187">
        <v>4</v>
      </c>
      <c r="AH18" s="15">
        <v>0</v>
      </c>
      <c r="AI18" s="15">
        <v>0</v>
      </c>
      <c r="AJ18" s="15">
        <v>0</v>
      </c>
      <c r="AK18" s="15">
        <v>0</v>
      </c>
      <c r="AL18" s="55">
        <v>0</v>
      </c>
      <c r="AM18" s="180">
        <f t="shared" si="3"/>
        <v>36</v>
      </c>
      <c r="AN18" s="30">
        <v>0</v>
      </c>
      <c r="AO18" s="30">
        <v>0</v>
      </c>
      <c r="AP18" s="30">
        <v>0</v>
      </c>
      <c r="AQ18" s="30">
        <v>0</v>
      </c>
      <c r="AR18" s="33">
        <v>0</v>
      </c>
      <c r="AS18" s="33">
        <v>0</v>
      </c>
      <c r="AT18" s="34">
        <v>0</v>
      </c>
      <c r="AU18" s="34">
        <v>0</v>
      </c>
      <c r="AV18" s="34">
        <v>0</v>
      </c>
      <c r="AW18" s="34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180">
        <f t="shared" si="4"/>
        <v>104</v>
      </c>
    </row>
    <row r="19" spans="1:59" x14ac:dyDescent="0.25">
      <c r="A19" s="253"/>
      <c r="B19" s="208"/>
      <c r="C19" s="199"/>
      <c r="D19" s="135" t="s">
        <v>49</v>
      </c>
      <c r="E19" s="15">
        <v>0</v>
      </c>
      <c r="F19" s="182">
        <v>2.5</v>
      </c>
      <c r="G19" s="182">
        <v>2.5</v>
      </c>
      <c r="H19" s="182">
        <v>2.5</v>
      </c>
      <c r="I19" s="182">
        <v>2.5</v>
      </c>
      <c r="J19" s="182">
        <v>2</v>
      </c>
      <c r="K19" s="182">
        <v>2</v>
      </c>
      <c r="L19" s="182">
        <v>2</v>
      </c>
      <c r="M19" s="182">
        <v>2</v>
      </c>
      <c r="N19" s="182">
        <v>2</v>
      </c>
      <c r="O19" s="182">
        <v>2</v>
      </c>
      <c r="P19" s="182">
        <v>2</v>
      </c>
      <c r="Q19" s="182">
        <v>2</v>
      </c>
      <c r="R19" s="182">
        <v>2</v>
      </c>
      <c r="S19" s="17">
        <v>2</v>
      </c>
      <c r="T19" s="182">
        <v>2</v>
      </c>
      <c r="U19" s="17">
        <v>2</v>
      </c>
      <c r="V19" s="87">
        <f t="shared" si="5"/>
        <v>34</v>
      </c>
      <c r="W19" s="13">
        <v>0</v>
      </c>
      <c r="X19" s="13">
        <v>0</v>
      </c>
      <c r="Y19" s="58">
        <v>2</v>
      </c>
      <c r="Z19" s="58">
        <v>2</v>
      </c>
      <c r="AA19" s="58">
        <v>2</v>
      </c>
      <c r="AB19" s="58">
        <v>2</v>
      </c>
      <c r="AC19" s="58">
        <v>2</v>
      </c>
      <c r="AD19" s="58">
        <v>2</v>
      </c>
      <c r="AE19" s="58">
        <v>2</v>
      </c>
      <c r="AF19" s="58">
        <v>2</v>
      </c>
      <c r="AG19" s="58">
        <v>2</v>
      </c>
      <c r="AH19" s="15">
        <v>0</v>
      </c>
      <c r="AI19" s="15">
        <v>0</v>
      </c>
      <c r="AJ19" s="15">
        <v>0</v>
      </c>
      <c r="AK19" s="15">
        <v>0</v>
      </c>
      <c r="AL19" s="55">
        <v>0</v>
      </c>
      <c r="AM19" s="180">
        <f t="shared" si="3"/>
        <v>18</v>
      </c>
      <c r="AN19" s="30">
        <v>0</v>
      </c>
      <c r="AO19" s="30">
        <v>0</v>
      </c>
      <c r="AP19" s="30">
        <v>0</v>
      </c>
      <c r="AQ19" s="30">
        <v>0</v>
      </c>
      <c r="AR19" s="33">
        <v>0</v>
      </c>
      <c r="AS19" s="33">
        <v>0</v>
      </c>
      <c r="AT19" s="34">
        <v>0</v>
      </c>
      <c r="AU19" s="34">
        <v>0</v>
      </c>
      <c r="AV19" s="34">
        <v>0</v>
      </c>
      <c r="AW19" s="34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180">
        <f t="shared" si="4"/>
        <v>52</v>
      </c>
    </row>
    <row r="20" spans="1:59" x14ac:dyDescent="0.25">
      <c r="A20" s="253"/>
      <c r="B20" s="207" t="s">
        <v>104</v>
      </c>
      <c r="C20" s="200" t="s">
        <v>165</v>
      </c>
      <c r="D20" s="135" t="s">
        <v>48</v>
      </c>
      <c r="E20" s="15">
        <v>0</v>
      </c>
      <c r="F20" s="182">
        <v>3</v>
      </c>
      <c r="G20" s="182">
        <v>3</v>
      </c>
      <c r="H20" s="182">
        <v>3</v>
      </c>
      <c r="I20" s="182">
        <v>3</v>
      </c>
      <c r="J20" s="182">
        <v>4</v>
      </c>
      <c r="K20" s="182">
        <v>4</v>
      </c>
      <c r="L20" s="182">
        <v>4</v>
      </c>
      <c r="M20" s="182">
        <v>3</v>
      </c>
      <c r="N20" s="182">
        <v>3</v>
      </c>
      <c r="O20" s="182">
        <v>3</v>
      </c>
      <c r="P20" s="182">
        <v>3</v>
      </c>
      <c r="Q20" s="182">
        <v>3</v>
      </c>
      <c r="R20" s="182">
        <v>3</v>
      </c>
      <c r="S20" s="17">
        <v>3</v>
      </c>
      <c r="T20" s="182">
        <v>3</v>
      </c>
      <c r="U20" s="17">
        <v>3</v>
      </c>
      <c r="V20" s="87">
        <f t="shared" si="5"/>
        <v>51</v>
      </c>
      <c r="W20" s="13">
        <v>0</v>
      </c>
      <c r="X20" s="13">
        <v>0</v>
      </c>
      <c r="Y20" s="187">
        <v>0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5">
        <v>0</v>
      </c>
      <c r="AI20" s="15">
        <v>0</v>
      </c>
      <c r="AJ20" s="15">
        <v>0</v>
      </c>
      <c r="AK20" s="15">
        <v>0</v>
      </c>
      <c r="AL20" s="55">
        <v>0</v>
      </c>
      <c r="AM20" s="180">
        <f t="shared" si="3"/>
        <v>0</v>
      </c>
      <c r="AN20" s="30">
        <v>0</v>
      </c>
      <c r="AO20" s="30">
        <v>0</v>
      </c>
      <c r="AP20" s="30">
        <v>0</v>
      </c>
      <c r="AQ20" s="30">
        <v>0</v>
      </c>
      <c r="AR20" s="33">
        <v>0</v>
      </c>
      <c r="AS20" s="33">
        <v>0</v>
      </c>
      <c r="AT20" s="34">
        <v>0</v>
      </c>
      <c r="AU20" s="34">
        <v>0</v>
      </c>
      <c r="AV20" s="34">
        <v>0</v>
      </c>
      <c r="AW20" s="34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180">
        <f t="shared" si="4"/>
        <v>51</v>
      </c>
    </row>
    <row r="21" spans="1:59" x14ac:dyDescent="0.25">
      <c r="A21" s="253"/>
      <c r="B21" s="208"/>
      <c r="C21" s="201"/>
      <c r="D21" s="135" t="s">
        <v>49</v>
      </c>
      <c r="E21" s="15">
        <v>0</v>
      </c>
      <c r="F21" s="182">
        <v>1.5</v>
      </c>
      <c r="G21" s="182">
        <v>1.5</v>
      </c>
      <c r="H21" s="182">
        <v>1.5</v>
      </c>
      <c r="I21" s="182">
        <v>1.5</v>
      </c>
      <c r="J21" s="182">
        <v>2</v>
      </c>
      <c r="K21" s="182">
        <v>2</v>
      </c>
      <c r="L21" s="182">
        <v>2</v>
      </c>
      <c r="M21" s="182">
        <v>1.5</v>
      </c>
      <c r="N21" s="182">
        <v>1.5</v>
      </c>
      <c r="O21" s="182">
        <v>1.5</v>
      </c>
      <c r="P21" s="182">
        <v>1.5</v>
      </c>
      <c r="Q21" s="182">
        <v>1.5</v>
      </c>
      <c r="R21" s="182">
        <v>1.5</v>
      </c>
      <c r="S21" s="17">
        <v>2</v>
      </c>
      <c r="T21" s="182">
        <v>1.5</v>
      </c>
      <c r="U21" s="17">
        <v>1.5</v>
      </c>
      <c r="V21" s="87">
        <f t="shared" si="5"/>
        <v>26</v>
      </c>
      <c r="W21" s="13">
        <v>0</v>
      </c>
      <c r="X21" s="13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15">
        <v>0</v>
      </c>
      <c r="AI21" s="15">
        <v>0</v>
      </c>
      <c r="AJ21" s="15">
        <v>0</v>
      </c>
      <c r="AK21" s="15">
        <v>0</v>
      </c>
      <c r="AL21" s="55">
        <v>0</v>
      </c>
      <c r="AM21" s="180">
        <f t="shared" si="3"/>
        <v>0</v>
      </c>
      <c r="AN21" s="30">
        <v>0</v>
      </c>
      <c r="AO21" s="30">
        <v>0</v>
      </c>
      <c r="AP21" s="30">
        <v>0</v>
      </c>
      <c r="AQ21" s="30">
        <v>0</v>
      </c>
      <c r="AR21" s="33">
        <v>0</v>
      </c>
      <c r="AS21" s="33">
        <v>0</v>
      </c>
      <c r="AT21" s="34">
        <v>0</v>
      </c>
      <c r="AU21" s="34">
        <v>0</v>
      </c>
      <c r="AV21" s="34">
        <v>0</v>
      </c>
      <c r="AW21" s="34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180">
        <f t="shared" si="4"/>
        <v>26</v>
      </c>
    </row>
    <row r="22" spans="1:59" x14ac:dyDescent="0.25">
      <c r="A22" s="253"/>
      <c r="B22" s="221" t="s">
        <v>75</v>
      </c>
      <c r="C22" s="222" t="s">
        <v>76</v>
      </c>
      <c r="D22" s="71" t="s">
        <v>48</v>
      </c>
      <c r="E22" s="189">
        <f>E24+E36</f>
        <v>36</v>
      </c>
      <c r="F22" s="189">
        <f>F24+F36</f>
        <v>24</v>
      </c>
      <c r="G22" s="189">
        <f t="shared" ref="G22:U22" si="11">G24+G36</f>
        <v>24</v>
      </c>
      <c r="H22" s="189">
        <f t="shared" si="11"/>
        <v>24</v>
      </c>
      <c r="I22" s="189">
        <f t="shared" si="11"/>
        <v>24</v>
      </c>
      <c r="J22" s="189">
        <f t="shared" si="11"/>
        <v>24</v>
      </c>
      <c r="K22" s="189">
        <f t="shared" si="11"/>
        <v>24</v>
      </c>
      <c r="L22" s="189">
        <f t="shared" si="11"/>
        <v>24</v>
      </c>
      <c r="M22" s="189">
        <f t="shared" si="11"/>
        <v>25</v>
      </c>
      <c r="N22" s="189">
        <f t="shared" si="11"/>
        <v>25</v>
      </c>
      <c r="O22" s="189">
        <f t="shared" si="11"/>
        <v>25</v>
      </c>
      <c r="P22" s="189">
        <f t="shared" si="11"/>
        <v>25</v>
      </c>
      <c r="Q22" s="189">
        <f t="shared" si="11"/>
        <v>25</v>
      </c>
      <c r="R22" s="189">
        <f t="shared" si="11"/>
        <v>25</v>
      </c>
      <c r="S22" s="141">
        <f t="shared" si="11"/>
        <v>25</v>
      </c>
      <c r="T22" s="189">
        <f t="shared" si="11"/>
        <v>25</v>
      </c>
      <c r="U22" s="141">
        <f t="shared" si="11"/>
        <v>25</v>
      </c>
      <c r="V22" s="189">
        <f t="shared" si="5"/>
        <v>429</v>
      </c>
      <c r="W22" s="189">
        <v>0</v>
      </c>
      <c r="X22" s="189">
        <v>0</v>
      </c>
      <c r="Y22" s="189">
        <f>Y24+Y36</f>
        <v>28</v>
      </c>
      <c r="Z22" s="189">
        <f t="shared" ref="Z22:AL23" si="12">Z24+Z36</f>
        <v>28</v>
      </c>
      <c r="AA22" s="189">
        <f t="shared" si="12"/>
        <v>28</v>
      </c>
      <c r="AB22" s="189">
        <f t="shared" si="12"/>
        <v>28</v>
      </c>
      <c r="AC22" s="189">
        <f t="shared" si="12"/>
        <v>28</v>
      </c>
      <c r="AD22" s="189">
        <f t="shared" si="12"/>
        <v>28</v>
      </c>
      <c r="AE22" s="189">
        <f t="shared" si="12"/>
        <v>28</v>
      </c>
      <c r="AF22" s="189">
        <f t="shared" si="12"/>
        <v>28</v>
      </c>
      <c r="AG22" s="189">
        <f t="shared" si="12"/>
        <v>28</v>
      </c>
      <c r="AH22" s="189">
        <f t="shared" si="12"/>
        <v>36</v>
      </c>
      <c r="AI22" s="189">
        <f t="shared" si="12"/>
        <v>36</v>
      </c>
      <c r="AJ22" s="189">
        <f t="shared" si="12"/>
        <v>36</v>
      </c>
      <c r="AK22" s="189">
        <f t="shared" si="12"/>
        <v>36</v>
      </c>
      <c r="AL22" s="189">
        <f t="shared" si="12"/>
        <v>0</v>
      </c>
      <c r="AM22" s="180">
        <f t="shared" si="3"/>
        <v>396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180">
        <f t="shared" si="4"/>
        <v>825</v>
      </c>
    </row>
    <row r="23" spans="1:59" x14ac:dyDescent="0.25">
      <c r="A23" s="253"/>
      <c r="B23" s="221"/>
      <c r="C23" s="223"/>
      <c r="D23" s="71" t="s">
        <v>49</v>
      </c>
      <c r="E23" s="189">
        <f>E25+E37</f>
        <v>0</v>
      </c>
      <c r="F23" s="189">
        <f t="shared" ref="F23:U23" si="13">F25+F37</f>
        <v>9</v>
      </c>
      <c r="G23" s="189">
        <f t="shared" si="13"/>
        <v>9</v>
      </c>
      <c r="H23" s="189">
        <f t="shared" si="13"/>
        <v>9</v>
      </c>
      <c r="I23" s="189">
        <f t="shared" si="13"/>
        <v>9</v>
      </c>
      <c r="J23" s="189">
        <f t="shared" si="13"/>
        <v>9</v>
      </c>
      <c r="K23" s="189">
        <f t="shared" si="13"/>
        <v>9</v>
      </c>
      <c r="L23" s="189">
        <f t="shared" si="13"/>
        <v>9</v>
      </c>
      <c r="M23" s="189">
        <f t="shared" si="13"/>
        <v>9.5</v>
      </c>
      <c r="N23" s="189">
        <f t="shared" si="13"/>
        <v>9.5</v>
      </c>
      <c r="O23" s="189">
        <f t="shared" si="13"/>
        <v>9.5</v>
      </c>
      <c r="P23" s="189">
        <f t="shared" si="13"/>
        <v>9.5</v>
      </c>
      <c r="Q23" s="189">
        <f t="shared" si="13"/>
        <v>9.5</v>
      </c>
      <c r="R23" s="189">
        <f t="shared" si="13"/>
        <v>9.5</v>
      </c>
      <c r="S23" s="141">
        <f t="shared" si="13"/>
        <v>9</v>
      </c>
      <c r="T23" s="189">
        <f t="shared" si="13"/>
        <v>9.5</v>
      </c>
      <c r="U23" s="141">
        <f t="shared" si="13"/>
        <v>9.5</v>
      </c>
      <c r="V23" s="189">
        <f t="shared" si="5"/>
        <v>148</v>
      </c>
      <c r="W23" s="189">
        <v>0</v>
      </c>
      <c r="X23" s="189">
        <v>0</v>
      </c>
      <c r="Y23" s="189">
        <f>Y25+Y37</f>
        <v>14</v>
      </c>
      <c r="Z23" s="189">
        <f t="shared" si="12"/>
        <v>14</v>
      </c>
      <c r="AA23" s="189">
        <f t="shared" si="12"/>
        <v>14</v>
      </c>
      <c r="AB23" s="189">
        <f t="shared" si="12"/>
        <v>14</v>
      </c>
      <c r="AC23" s="189">
        <f t="shared" si="12"/>
        <v>14</v>
      </c>
      <c r="AD23" s="189">
        <f t="shared" si="12"/>
        <v>14</v>
      </c>
      <c r="AE23" s="189">
        <f t="shared" si="12"/>
        <v>14</v>
      </c>
      <c r="AF23" s="189">
        <f t="shared" si="12"/>
        <v>14</v>
      </c>
      <c r="AG23" s="189">
        <f t="shared" si="12"/>
        <v>14</v>
      </c>
      <c r="AH23" s="189">
        <f t="shared" si="12"/>
        <v>0</v>
      </c>
      <c r="AI23" s="189">
        <f t="shared" si="12"/>
        <v>0</v>
      </c>
      <c r="AJ23" s="189">
        <f t="shared" si="12"/>
        <v>0</v>
      </c>
      <c r="AK23" s="189">
        <f t="shared" si="12"/>
        <v>0</v>
      </c>
      <c r="AL23" s="189">
        <f t="shared" si="12"/>
        <v>0</v>
      </c>
      <c r="AM23" s="180">
        <f t="shared" si="3"/>
        <v>126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180">
        <f t="shared" si="4"/>
        <v>274</v>
      </c>
    </row>
    <row r="24" spans="1:59" ht="15" customHeight="1" x14ac:dyDescent="0.25">
      <c r="A24" s="253"/>
      <c r="B24" s="203" t="s">
        <v>77</v>
      </c>
      <c r="C24" s="244" t="s">
        <v>138</v>
      </c>
      <c r="D24" s="41" t="s">
        <v>48</v>
      </c>
      <c r="E24" s="87">
        <f>E34</f>
        <v>36</v>
      </c>
      <c r="F24" s="87">
        <f t="shared" ref="F24:U24" si="14">F26+F28+F30+F32+F35</f>
        <v>21</v>
      </c>
      <c r="G24" s="87">
        <f t="shared" si="14"/>
        <v>21</v>
      </c>
      <c r="H24" s="87">
        <f t="shared" si="14"/>
        <v>21</v>
      </c>
      <c r="I24" s="87">
        <f t="shared" si="14"/>
        <v>21</v>
      </c>
      <c r="J24" s="87">
        <f t="shared" si="14"/>
        <v>21</v>
      </c>
      <c r="K24" s="87">
        <f t="shared" si="14"/>
        <v>21</v>
      </c>
      <c r="L24" s="87">
        <f t="shared" si="14"/>
        <v>21</v>
      </c>
      <c r="M24" s="87">
        <f t="shared" si="14"/>
        <v>22</v>
      </c>
      <c r="N24" s="87">
        <f t="shared" si="14"/>
        <v>22</v>
      </c>
      <c r="O24" s="87">
        <f t="shared" si="14"/>
        <v>22</v>
      </c>
      <c r="P24" s="87">
        <f t="shared" si="14"/>
        <v>22</v>
      </c>
      <c r="Q24" s="87">
        <f t="shared" si="14"/>
        <v>21</v>
      </c>
      <c r="R24" s="87">
        <f t="shared" si="14"/>
        <v>21</v>
      </c>
      <c r="S24" s="10">
        <f t="shared" si="14"/>
        <v>21</v>
      </c>
      <c r="T24" s="87">
        <f t="shared" si="14"/>
        <v>21</v>
      </c>
      <c r="U24" s="10">
        <f t="shared" si="14"/>
        <v>22</v>
      </c>
      <c r="V24" s="189">
        <f t="shared" si="5"/>
        <v>377</v>
      </c>
      <c r="W24" s="87">
        <v>0</v>
      </c>
      <c r="X24" s="87">
        <v>0</v>
      </c>
      <c r="Y24" s="87">
        <f>Y26+Y28+Y30+Y32+Y34</f>
        <v>22</v>
      </c>
      <c r="Z24" s="87">
        <f t="shared" ref="Z24:AL24" si="15">Z26+Z28+Z30+Z32+Z34</f>
        <v>22</v>
      </c>
      <c r="AA24" s="87">
        <f t="shared" si="15"/>
        <v>22</v>
      </c>
      <c r="AB24" s="87">
        <f t="shared" si="15"/>
        <v>22</v>
      </c>
      <c r="AC24" s="87">
        <f t="shared" si="15"/>
        <v>22</v>
      </c>
      <c r="AD24" s="87">
        <f t="shared" si="15"/>
        <v>22</v>
      </c>
      <c r="AE24" s="87">
        <f t="shared" si="15"/>
        <v>22</v>
      </c>
      <c r="AF24" s="87">
        <f t="shared" si="15"/>
        <v>22</v>
      </c>
      <c r="AG24" s="87">
        <f t="shared" si="15"/>
        <v>22</v>
      </c>
      <c r="AH24" s="87">
        <f t="shared" si="15"/>
        <v>36</v>
      </c>
      <c r="AI24" s="87">
        <f t="shared" si="15"/>
        <v>36</v>
      </c>
      <c r="AJ24" s="87">
        <f t="shared" si="15"/>
        <v>0</v>
      </c>
      <c r="AK24" s="87">
        <f t="shared" si="15"/>
        <v>0</v>
      </c>
      <c r="AL24" s="87">
        <f t="shared" si="15"/>
        <v>0</v>
      </c>
      <c r="AM24" s="180">
        <f t="shared" si="3"/>
        <v>270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180">
        <f t="shared" si="4"/>
        <v>647</v>
      </c>
    </row>
    <row r="25" spans="1:59" x14ac:dyDescent="0.25">
      <c r="A25" s="253"/>
      <c r="B25" s="204"/>
      <c r="C25" s="245"/>
      <c r="D25" s="41" t="s">
        <v>49</v>
      </c>
      <c r="E25" s="87">
        <f>E27+E29+E31+E33</f>
        <v>0</v>
      </c>
      <c r="F25" s="87">
        <f>F27+F29+F31+F33</f>
        <v>7.5</v>
      </c>
      <c r="G25" s="87">
        <f t="shared" ref="G25:U25" si="16">G27+G29+G31+G33</f>
        <v>7.5</v>
      </c>
      <c r="H25" s="87">
        <f t="shared" si="16"/>
        <v>7.5</v>
      </c>
      <c r="I25" s="87">
        <f t="shared" si="16"/>
        <v>7.5</v>
      </c>
      <c r="J25" s="87">
        <f t="shared" si="16"/>
        <v>7.5</v>
      </c>
      <c r="K25" s="87">
        <f t="shared" si="16"/>
        <v>7.5</v>
      </c>
      <c r="L25" s="87">
        <f t="shared" si="16"/>
        <v>7.5</v>
      </c>
      <c r="M25" s="87">
        <f t="shared" si="16"/>
        <v>8</v>
      </c>
      <c r="N25" s="87">
        <f t="shared" si="16"/>
        <v>8</v>
      </c>
      <c r="O25" s="87">
        <f t="shared" si="16"/>
        <v>8</v>
      </c>
      <c r="P25" s="87">
        <f t="shared" si="16"/>
        <v>8</v>
      </c>
      <c r="Q25" s="87">
        <f t="shared" si="16"/>
        <v>7.5</v>
      </c>
      <c r="R25" s="87">
        <f t="shared" si="16"/>
        <v>7.5</v>
      </c>
      <c r="S25" s="10">
        <f t="shared" si="16"/>
        <v>7</v>
      </c>
      <c r="T25" s="87">
        <f t="shared" si="16"/>
        <v>7.5</v>
      </c>
      <c r="U25" s="10">
        <f t="shared" si="16"/>
        <v>8</v>
      </c>
      <c r="V25" s="189">
        <f t="shared" si="5"/>
        <v>122</v>
      </c>
      <c r="W25" s="87">
        <v>0</v>
      </c>
      <c r="X25" s="87">
        <v>0</v>
      </c>
      <c r="Y25" s="87">
        <f>Y27+Y29+Y31+Y33</f>
        <v>11</v>
      </c>
      <c r="Z25" s="87">
        <f t="shared" ref="Z25:AK25" si="17">Z27+Z29+Z31+Z33</f>
        <v>11</v>
      </c>
      <c r="AA25" s="87">
        <f t="shared" si="17"/>
        <v>11</v>
      </c>
      <c r="AB25" s="87">
        <f t="shared" si="17"/>
        <v>11</v>
      </c>
      <c r="AC25" s="87">
        <f t="shared" si="17"/>
        <v>11</v>
      </c>
      <c r="AD25" s="87">
        <f t="shared" si="17"/>
        <v>11</v>
      </c>
      <c r="AE25" s="87">
        <f t="shared" si="17"/>
        <v>11</v>
      </c>
      <c r="AF25" s="87">
        <f t="shared" si="17"/>
        <v>11</v>
      </c>
      <c r="AG25" s="87">
        <f t="shared" si="17"/>
        <v>11</v>
      </c>
      <c r="AH25" s="87">
        <f t="shared" si="17"/>
        <v>0</v>
      </c>
      <c r="AI25" s="87">
        <f t="shared" si="17"/>
        <v>0</v>
      </c>
      <c r="AJ25" s="87">
        <f t="shared" si="17"/>
        <v>0</v>
      </c>
      <c r="AK25" s="87">
        <f t="shared" si="17"/>
        <v>0</v>
      </c>
      <c r="AL25" s="87">
        <f t="shared" ref="AL25" si="18">AL27</f>
        <v>0</v>
      </c>
      <c r="AM25" s="180">
        <f t="shared" si="3"/>
        <v>99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180">
        <f t="shared" si="4"/>
        <v>221</v>
      </c>
    </row>
    <row r="26" spans="1:59" x14ac:dyDescent="0.25">
      <c r="A26" s="253"/>
      <c r="B26" s="207" t="s">
        <v>143</v>
      </c>
      <c r="C26" s="198" t="s">
        <v>144</v>
      </c>
      <c r="D26" s="135" t="s">
        <v>48</v>
      </c>
      <c r="E26" s="15">
        <v>0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9">
        <v>5</v>
      </c>
      <c r="M26" s="9">
        <v>5</v>
      </c>
      <c r="N26" s="9">
        <v>4</v>
      </c>
      <c r="O26" s="9">
        <v>4</v>
      </c>
      <c r="P26" s="9">
        <v>4</v>
      </c>
      <c r="Q26" s="9">
        <v>4</v>
      </c>
      <c r="R26" s="9">
        <v>4</v>
      </c>
      <c r="S26" s="140">
        <v>4</v>
      </c>
      <c r="T26" s="9">
        <v>4</v>
      </c>
      <c r="U26" s="140">
        <v>4</v>
      </c>
      <c r="V26" s="87">
        <f t="shared" si="5"/>
        <v>72</v>
      </c>
      <c r="W26" s="13">
        <v>0</v>
      </c>
      <c r="X26" s="13">
        <v>0</v>
      </c>
      <c r="Y26" s="9">
        <v>7</v>
      </c>
      <c r="Z26" s="9">
        <v>7</v>
      </c>
      <c r="AA26" s="9">
        <v>7</v>
      </c>
      <c r="AB26" s="9">
        <v>7</v>
      </c>
      <c r="AC26" s="9">
        <v>7</v>
      </c>
      <c r="AD26" s="9">
        <v>7</v>
      </c>
      <c r="AE26" s="9">
        <v>7</v>
      </c>
      <c r="AF26" s="9">
        <v>7</v>
      </c>
      <c r="AG26" s="9">
        <v>7</v>
      </c>
      <c r="AH26" s="15">
        <v>0</v>
      </c>
      <c r="AI26" s="25">
        <v>0</v>
      </c>
      <c r="AJ26" s="25">
        <v>0</v>
      </c>
      <c r="AK26" s="25">
        <v>0</v>
      </c>
      <c r="AL26" s="46">
        <v>0</v>
      </c>
      <c r="AM26" s="180">
        <f t="shared" si="3"/>
        <v>63</v>
      </c>
      <c r="AN26" s="30">
        <v>0</v>
      </c>
      <c r="AO26" s="30">
        <v>0</v>
      </c>
      <c r="AP26" s="30">
        <v>0</v>
      </c>
      <c r="AQ26" s="30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180">
        <f t="shared" si="4"/>
        <v>135</v>
      </c>
    </row>
    <row r="27" spans="1:59" x14ac:dyDescent="0.25">
      <c r="A27" s="253"/>
      <c r="B27" s="208"/>
      <c r="C27" s="199"/>
      <c r="D27" s="135" t="s">
        <v>49</v>
      </c>
      <c r="E27" s="15">
        <v>0</v>
      </c>
      <c r="F27" s="182">
        <v>2.5</v>
      </c>
      <c r="G27" s="182">
        <v>2.5</v>
      </c>
      <c r="H27" s="182">
        <v>2.5</v>
      </c>
      <c r="I27" s="182">
        <v>2.5</v>
      </c>
      <c r="J27" s="182">
        <v>2.5</v>
      </c>
      <c r="K27" s="182">
        <v>2.5</v>
      </c>
      <c r="L27" s="182">
        <v>2.5</v>
      </c>
      <c r="M27" s="182">
        <v>2.5</v>
      </c>
      <c r="N27" s="182">
        <v>2</v>
      </c>
      <c r="O27" s="182">
        <v>2</v>
      </c>
      <c r="P27" s="182">
        <v>2</v>
      </c>
      <c r="Q27" s="182">
        <v>2</v>
      </c>
      <c r="R27" s="182">
        <v>2</v>
      </c>
      <c r="S27" s="17">
        <v>2</v>
      </c>
      <c r="T27" s="182">
        <v>2</v>
      </c>
      <c r="U27" s="17">
        <v>2</v>
      </c>
      <c r="V27" s="87">
        <f t="shared" si="5"/>
        <v>36</v>
      </c>
      <c r="W27" s="13">
        <v>0</v>
      </c>
      <c r="X27" s="13">
        <v>0</v>
      </c>
      <c r="Y27" s="182">
        <v>3.5</v>
      </c>
      <c r="Z27" s="182">
        <v>3.5</v>
      </c>
      <c r="AA27" s="182">
        <v>3.5</v>
      </c>
      <c r="AB27" s="182">
        <v>3.5</v>
      </c>
      <c r="AC27" s="182">
        <v>3.5</v>
      </c>
      <c r="AD27" s="182">
        <v>3.5</v>
      </c>
      <c r="AE27" s="182">
        <v>3.5</v>
      </c>
      <c r="AF27" s="182">
        <v>3.5</v>
      </c>
      <c r="AG27" s="182">
        <v>3</v>
      </c>
      <c r="AH27" s="15">
        <v>0</v>
      </c>
      <c r="AI27" s="15">
        <v>0</v>
      </c>
      <c r="AJ27" s="15">
        <v>0</v>
      </c>
      <c r="AK27" s="15">
        <v>0</v>
      </c>
      <c r="AL27" s="55">
        <v>0</v>
      </c>
      <c r="AM27" s="180">
        <f t="shared" si="3"/>
        <v>31</v>
      </c>
      <c r="AN27" s="30">
        <v>0</v>
      </c>
      <c r="AO27" s="30">
        <v>0</v>
      </c>
      <c r="AP27" s="30">
        <v>0</v>
      </c>
      <c r="AQ27" s="30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180">
        <f t="shared" si="4"/>
        <v>67</v>
      </c>
    </row>
    <row r="28" spans="1:59" x14ac:dyDescent="0.25">
      <c r="A28" s="253"/>
      <c r="B28" s="207" t="s">
        <v>145</v>
      </c>
      <c r="C28" s="198" t="s">
        <v>159</v>
      </c>
      <c r="D28" s="135" t="s">
        <v>48</v>
      </c>
      <c r="E28" s="15">
        <v>0</v>
      </c>
      <c r="F28" s="9">
        <v>4</v>
      </c>
      <c r="G28" s="9">
        <v>4</v>
      </c>
      <c r="H28" s="9">
        <v>4</v>
      </c>
      <c r="I28" s="9">
        <v>4</v>
      </c>
      <c r="J28" s="9">
        <v>4</v>
      </c>
      <c r="K28" s="9">
        <v>4</v>
      </c>
      <c r="L28" s="9">
        <v>4</v>
      </c>
      <c r="M28" s="9">
        <v>5</v>
      </c>
      <c r="N28" s="9">
        <v>5</v>
      </c>
      <c r="O28" s="9">
        <v>5</v>
      </c>
      <c r="P28" s="9">
        <v>5</v>
      </c>
      <c r="Q28" s="9">
        <v>4</v>
      </c>
      <c r="R28" s="9">
        <v>4</v>
      </c>
      <c r="S28" s="140">
        <v>4</v>
      </c>
      <c r="T28" s="9">
        <v>4</v>
      </c>
      <c r="U28" s="140">
        <v>4</v>
      </c>
      <c r="V28" s="87">
        <f t="shared" si="5"/>
        <v>68</v>
      </c>
      <c r="W28" s="13">
        <v>0</v>
      </c>
      <c r="X28" s="13">
        <v>0</v>
      </c>
      <c r="Y28" s="187">
        <v>4</v>
      </c>
      <c r="Z28" s="187">
        <v>4</v>
      </c>
      <c r="AA28" s="187">
        <v>4</v>
      </c>
      <c r="AB28" s="187">
        <v>4</v>
      </c>
      <c r="AC28" s="187">
        <v>4</v>
      </c>
      <c r="AD28" s="187">
        <v>4</v>
      </c>
      <c r="AE28" s="187">
        <v>4</v>
      </c>
      <c r="AF28" s="187">
        <v>4</v>
      </c>
      <c r="AG28" s="187">
        <v>4</v>
      </c>
      <c r="AH28" s="15">
        <v>0</v>
      </c>
      <c r="AI28" s="15">
        <v>0</v>
      </c>
      <c r="AJ28" s="15">
        <v>0</v>
      </c>
      <c r="AK28" s="15">
        <v>0</v>
      </c>
      <c r="AL28" s="55">
        <v>0</v>
      </c>
      <c r="AM28" s="180">
        <f t="shared" si="3"/>
        <v>36</v>
      </c>
      <c r="AN28" s="30">
        <v>0</v>
      </c>
      <c r="AO28" s="30">
        <v>0</v>
      </c>
      <c r="AP28" s="30">
        <v>0</v>
      </c>
      <c r="AQ28" s="30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180">
        <f t="shared" si="4"/>
        <v>104</v>
      </c>
    </row>
    <row r="29" spans="1:59" x14ac:dyDescent="0.25">
      <c r="A29" s="253"/>
      <c r="B29" s="208"/>
      <c r="C29" s="199"/>
      <c r="D29" s="135" t="s">
        <v>49</v>
      </c>
      <c r="E29" s="15">
        <v>0</v>
      </c>
      <c r="F29" s="182">
        <v>2</v>
      </c>
      <c r="G29" s="182">
        <v>2</v>
      </c>
      <c r="H29" s="182">
        <v>2</v>
      </c>
      <c r="I29" s="182">
        <v>2</v>
      </c>
      <c r="J29" s="182">
        <v>2</v>
      </c>
      <c r="K29" s="182">
        <v>2</v>
      </c>
      <c r="L29" s="182">
        <v>2</v>
      </c>
      <c r="M29" s="182">
        <v>2.5</v>
      </c>
      <c r="N29" s="182">
        <v>2.5</v>
      </c>
      <c r="O29" s="182">
        <v>2.5</v>
      </c>
      <c r="P29" s="182">
        <v>2.5</v>
      </c>
      <c r="Q29" s="182">
        <v>2</v>
      </c>
      <c r="R29" s="182">
        <v>2</v>
      </c>
      <c r="S29" s="17">
        <v>2</v>
      </c>
      <c r="T29" s="182">
        <v>2</v>
      </c>
      <c r="U29" s="17">
        <v>2</v>
      </c>
      <c r="V29" s="87">
        <f t="shared" si="5"/>
        <v>34</v>
      </c>
      <c r="W29" s="13">
        <v>0</v>
      </c>
      <c r="X29" s="13">
        <v>0</v>
      </c>
      <c r="Y29" s="58">
        <v>2</v>
      </c>
      <c r="Z29" s="58">
        <v>2</v>
      </c>
      <c r="AA29" s="58">
        <v>2</v>
      </c>
      <c r="AB29" s="58">
        <v>2</v>
      </c>
      <c r="AC29" s="58">
        <v>2</v>
      </c>
      <c r="AD29" s="58">
        <v>2</v>
      </c>
      <c r="AE29" s="58">
        <v>2</v>
      </c>
      <c r="AF29" s="58">
        <v>2</v>
      </c>
      <c r="AG29" s="58">
        <v>2</v>
      </c>
      <c r="AH29" s="15">
        <v>0</v>
      </c>
      <c r="AI29" s="15">
        <v>0</v>
      </c>
      <c r="AJ29" s="15">
        <v>0</v>
      </c>
      <c r="AK29" s="15">
        <v>0</v>
      </c>
      <c r="AL29" s="55">
        <v>0</v>
      </c>
      <c r="AM29" s="180">
        <f t="shared" si="3"/>
        <v>18</v>
      </c>
      <c r="AN29" s="30">
        <v>0</v>
      </c>
      <c r="AO29" s="30">
        <v>0</v>
      </c>
      <c r="AP29" s="30">
        <v>0</v>
      </c>
      <c r="AQ29" s="30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180">
        <f t="shared" si="4"/>
        <v>52</v>
      </c>
    </row>
    <row r="30" spans="1:59" x14ac:dyDescent="0.25">
      <c r="A30" s="253"/>
      <c r="B30" s="207" t="s">
        <v>146</v>
      </c>
      <c r="C30" s="198" t="s">
        <v>147</v>
      </c>
      <c r="D30" s="135" t="s">
        <v>48</v>
      </c>
      <c r="E30" s="15">
        <v>0</v>
      </c>
      <c r="F30" s="182">
        <v>4</v>
      </c>
      <c r="G30" s="182">
        <v>4</v>
      </c>
      <c r="H30" s="182">
        <v>4</v>
      </c>
      <c r="I30" s="182">
        <v>4</v>
      </c>
      <c r="J30" s="182">
        <v>4</v>
      </c>
      <c r="K30" s="182">
        <v>4</v>
      </c>
      <c r="L30" s="182">
        <v>4</v>
      </c>
      <c r="M30" s="182">
        <v>4</v>
      </c>
      <c r="N30" s="182">
        <v>5</v>
      </c>
      <c r="O30" s="182">
        <v>5</v>
      </c>
      <c r="P30" s="182">
        <v>5</v>
      </c>
      <c r="Q30" s="182">
        <v>5</v>
      </c>
      <c r="R30" s="182">
        <v>5</v>
      </c>
      <c r="S30" s="17">
        <v>5</v>
      </c>
      <c r="T30" s="182">
        <v>5</v>
      </c>
      <c r="U30" s="17">
        <v>5</v>
      </c>
      <c r="V30" s="87">
        <f t="shared" si="5"/>
        <v>72</v>
      </c>
      <c r="W30" s="13">
        <v>0</v>
      </c>
      <c r="X30" s="13">
        <v>0</v>
      </c>
      <c r="Y30" s="187">
        <v>7</v>
      </c>
      <c r="Z30" s="187">
        <v>7</v>
      </c>
      <c r="AA30" s="187">
        <v>7</v>
      </c>
      <c r="AB30" s="187">
        <v>7</v>
      </c>
      <c r="AC30" s="187">
        <v>7</v>
      </c>
      <c r="AD30" s="187">
        <v>7</v>
      </c>
      <c r="AE30" s="187">
        <v>7</v>
      </c>
      <c r="AF30" s="187">
        <v>7</v>
      </c>
      <c r="AG30" s="187">
        <v>7</v>
      </c>
      <c r="AH30" s="15">
        <v>0</v>
      </c>
      <c r="AI30" s="15">
        <v>0</v>
      </c>
      <c r="AJ30" s="15">
        <v>0</v>
      </c>
      <c r="AK30" s="15">
        <v>0</v>
      </c>
      <c r="AL30" s="55">
        <v>0</v>
      </c>
      <c r="AM30" s="180">
        <f t="shared" si="3"/>
        <v>63</v>
      </c>
      <c r="AN30" s="30">
        <v>0</v>
      </c>
      <c r="AO30" s="30">
        <v>0</v>
      </c>
      <c r="AP30" s="30">
        <v>0</v>
      </c>
      <c r="AQ30" s="30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180">
        <f t="shared" si="4"/>
        <v>135</v>
      </c>
    </row>
    <row r="31" spans="1:59" ht="21.75" customHeight="1" x14ac:dyDescent="0.25">
      <c r="A31" s="253"/>
      <c r="B31" s="208"/>
      <c r="C31" s="199"/>
      <c r="D31" s="135" t="s">
        <v>49</v>
      </c>
      <c r="E31" s="15">
        <v>0</v>
      </c>
      <c r="F31" s="182">
        <v>2</v>
      </c>
      <c r="G31" s="182">
        <v>2</v>
      </c>
      <c r="H31" s="182">
        <v>2</v>
      </c>
      <c r="I31" s="182">
        <v>2</v>
      </c>
      <c r="J31" s="182">
        <v>2</v>
      </c>
      <c r="K31" s="182">
        <v>2</v>
      </c>
      <c r="L31" s="182">
        <v>2</v>
      </c>
      <c r="M31" s="182">
        <v>2</v>
      </c>
      <c r="N31" s="182">
        <v>2.5</v>
      </c>
      <c r="O31" s="182">
        <v>2.5</v>
      </c>
      <c r="P31" s="182">
        <v>2.5</v>
      </c>
      <c r="Q31" s="182">
        <v>2.5</v>
      </c>
      <c r="R31" s="182">
        <v>2.5</v>
      </c>
      <c r="S31" s="17">
        <v>2.5</v>
      </c>
      <c r="T31" s="182">
        <v>2.5</v>
      </c>
      <c r="U31" s="17">
        <v>2.5</v>
      </c>
      <c r="V31" s="87">
        <f t="shared" si="5"/>
        <v>36</v>
      </c>
      <c r="W31" s="13">
        <v>0</v>
      </c>
      <c r="X31" s="13">
        <v>0</v>
      </c>
      <c r="Y31" s="58">
        <v>3.5</v>
      </c>
      <c r="Z31" s="58">
        <v>3.5</v>
      </c>
      <c r="AA31" s="58">
        <v>3.5</v>
      </c>
      <c r="AB31" s="58">
        <v>3.5</v>
      </c>
      <c r="AC31" s="58">
        <v>3.5</v>
      </c>
      <c r="AD31" s="58">
        <v>3.5</v>
      </c>
      <c r="AE31" s="58">
        <v>3.5</v>
      </c>
      <c r="AF31" s="58">
        <v>3.5</v>
      </c>
      <c r="AG31" s="58">
        <v>3</v>
      </c>
      <c r="AH31" s="15">
        <v>0</v>
      </c>
      <c r="AI31" s="15">
        <v>0</v>
      </c>
      <c r="AJ31" s="15">
        <v>0</v>
      </c>
      <c r="AK31" s="15">
        <v>0</v>
      </c>
      <c r="AL31" s="55">
        <v>0</v>
      </c>
      <c r="AM31" s="180">
        <f t="shared" si="3"/>
        <v>31</v>
      </c>
      <c r="AN31" s="30">
        <v>0</v>
      </c>
      <c r="AO31" s="30">
        <v>0</v>
      </c>
      <c r="AP31" s="30">
        <v>0</v>
      </c>
      <c r="AQ31" s="30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180">
        <f t="shared" si="4"/>
        <v>67</v>
      </c>
    </row>
    <row r="32" spans="1:59" x14ac:dyDescent="0.25">
      <c r="A32" s="253"/>
      <c r="B32" s="207" t="s">
        <v>166</v>
      </c>
      <c r="C32" s="200" t="s">
        <v>178</v>
      </c>
      <c r="D32" s="135" t="s">
        <v>48</v>
      </c>
      <c r="E32" s="15">
        <v>0</v>
      </c>
      <c r="F32" s="182">
        <v>2</v>
      </c>
      <c r="G32" s="182">
        <v>2</v>
      </c>
      <c r="H32" s="182">
        <v>2</v>
      </c>
      <c r="I32" s="182">
        <v>2</v>
      </c>
      <c r="J32" s="182">
        <v>2</v>
      </c>
      <c r="K32" s="182">
        <v>2</v>
      </c>
      <c r="L32" s="182">
        <v>2</v>
      </c>
      <c r="M32" s="182">
        <v>2</v>
      </c>
      <c r="N32" s="182">
        <v>2</v>
      </c>
      <c r="O32" s="182">
        <v>2</v>
      </c>
      <c r="P32" s="182">
        <v>2</v>
      </c>
      <c r="Q32" s="182">
        <v>2</v>
      </c>
      <c r="R32" s="182">
        <v>2</v>
      </c>
      <c r="S32" s="17">
        <v>2</v>
      </c>
      <c r="T32" s="182">
        <v>2</v>
      </c>
      <c r="U32" s="17">
        <v>3</v>
      </c>
      <c r="V32" s="87">
        <f t="shared" si="5"/>
        <v>33</v>
      </c>
      <c r="W32" s="13">
        <v>0</v>
      </c>
      <c r="X32" s="13">
        <v>0</v>
      </c>
      <c r="Y32" s="187">
        <v>4</v>
      </c>
      <c r="Z32" s="187">
        <v>4</v>
      </c>
      <c r="AA32" s="187">
        <v>4</v>
      </c>
      <c r="AB32" s="187">
        <v>4</v>
      </c>
      <c r="AC32" s="187">
        <v>4</v>
      </c>
      <c r="AD32" s="187">
        <v>4</v>
      </c>
      <c r="AE32" s="187">
        <v>4</v>
      </c>
      <c r="AF32" s="187">
        <v>4</v>
      </c>
      <c r="AG32" s="187">
        <v>4</v>
      </c>
      <c r="AH32" s="15">
        <v>0</v>
      </c>
      <c r="AI32" s="15">
        <v>0</v>
      </c>
      <c r="AJ32" s="15">
        <v>0</v>
      </c>
      <c r="AK32" s="15">
        <v>0</v>
      </c>
      <c r="AL32" s="55">
        <v>0</v>
      </c>
      <c r="AM32" s="180">
        <f t="shared" si="3"/>
        <v>36</v>
      </c>
      <c r="AN32" s="30">
        <v>0</v>
      </c>
      <c r="AO32" s="30">
        <v>0</v>
      </c>
      <c r="AP32" s="30">
        <v>0</v>
      </c>
      <c r="AQ32" s="30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180">
        <f t="shared" si="4"/>
        <v>69</v>
      </c>
    </row>
    <row r="33" spans="1:59" x14ac:dyDescent="0.25">
      <c r="A33" s="253"/>
      <c r="B33" s="208"/>
      <c r="C33" s="201"/>
      <c r="D33" s="135" t="s">
        <v>49</v>
      </c>
      <c r="E33" s="15">
        <v>0</v>
      </c>
      <c r="F33" s="182">
        <f>F32/2</f>
        <v>1</v>
      </c>
      <c r="G33" s="182">
        <f t="shared" ref="G33:T33" si="19">G32/2</f>
        <v>1</v>
      </c>
      <c r="H33" s="182">
        <f t="shared" si="19"/>
        <v>1</v>
      </c>
      <c r="I33" s="182">
        <f t="shared" si="19"/>
        <v>1</v>
      </c>
      <c r="J33" s="182">
        <f t="shared" si="19"/>
        <v>1</v>
      </c>
      <c r="K33" s="182">
        <f t="shared" si="19"/>
        <v>1</v>
      </c>
      <c r="L33" s="182">
        <f t="shared" si="19"/>
        <v>1</v>
      </c>
      <c r="M33" s="182">
        <f t="shared" si="19"/>
        <v>1</v>
      </c>
      <c r="N33" s="182">
        <f t="shared" si="19"/>
        <v>1</v>
      </c>
      <c r="O33" s="182">
        <f t="shared" si="19"/>
        <v>1</v>
      </c>
      <c r="P33" s="182">
        <f t="shared" si="19"/>
        <v>1</v>
      </c>
      <c r="Q33" s="182">
        <f t="shared" si="19"/>
        <v>1</v>
      </c>
      <c r="R33" s="182">
        <f t="shared" si="19"/>
        <v>1</v>
      </c>
      <c r="S33" s="17">
        <v>0.5</v>
      </c>
      <c r="T33" s="182">
        <f t="shared" si="19"/>
        <v>1</v>
      </c>
      <c r="U33" s="17">
        <v>1.5</v>
      </c>
      <c r="V33" s="87">
        <f t="shared" si="5"/>
        <v>16</v>
      </c>
      <c r="W33" s="13">
        <v>0</v>
      </c>
      <c r="X33" s="13">
        <v>0</v>
      </c>
      <c r="Y33" s="182">
        <f t="shared" ref="Y33:AF33" si="20">Y32/2</f>
        <v>2</v>
      </c>
      <c r="Z33" s="182">
        <f t="shared" si="20"/>
        <v>2</v>
      </c>
      <c r="AA33" s="182">
        <f t="shared" si="20"/>
        <v>2</v>
      </c>
      <c r="AB33" s="182">
        <f t="shared" si="20"/>
        <v>2</v>
      </c>
      <c r="AC33" s="182">
        <f t="shared" si="20"/>
        <v>2</v>
      </c>
      <c r="AD33" s="182">
        <f t="shared" si="20"/>
        <v>2</v>
      </c>
      <c r="AE33" s="182">
        <f t="shared" si="20"/>
        <v>2</v>
      </c>
      <c r="AF33" s="182">
        <f t="shared" si="20"/>
        <v>2</v>
      </c>
      <c r="AG33" s="182">
        <v>3</v>
      </c>
      <c r="AH33" s="15">
        <v>0</v>
      </c>
      <c r="AI33" s="15">
        <v>0</v>
      </c>
      <c r="AJ33" s="15">
        <v>0</v>
      </c>
      <c r="AK33" s="15">
        <v>0</v>
      </c>
      <c r="AL33" s="55">
        <v>0</v>
      </c>
      <c r="AM33" s="180">
        <f t="shared" si="3"/>
        <v>19</v>
      </c>
      <c r="AN33" s="30">
        <v>0</v>
      </c>
      <c r="AO33" s="30">
        <v>0</v>
      </c>
      <c r="AP33" s="30">
        <v>0</v>
      </c>
      <c r="AQ33" s="30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180">
        <f t="shared" si="4"/>
        <v>35</v>
      </c>
    </row>
    <row r="34" spans="1:59" x14ac:dyDescent="0.25">
      <c r="A34" s="253"/>
      <c r="B34" s="182" t="s">
        <v>86</v>
      </c>
      <c r="C34" s="193" t="s">
        <v>81</v>
      </c>
      <c r="D34" s="135" t="s">
        <v>48</v>
      </c>
      <c r="E34" s="15">
        <v>36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7">
        <v>0</v>
      </c>
      <c r="T34" s="182">
        <v>0</v>
      </c>
      <c r="U34" s="17">
        <v>0</v>
      </c>
      <c r="V34" s="87">
        <f t="shared" si="5"/>
        <v>36</v>
      </c>
      <c r="W34" s="13">
        <v>0</v>
      </c>
      <c r="X34" s="13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25">
        <v>36</v>
      </c>
      <c r="AI34" s="25">
        <v>36</v>
      </c>
      <c r="AJ34" s="15">
        <v>0</v>
      </c>
      <c r="AK34" s="15">
        <v>0</v>
      </c>
      <c r="AL34" s="55">
        <v>0</v>
      </c>
      <c r="AM34" s="180">
        <f t="shared" si="3"/>
        <v>72</v>
      </c>
      <c r="AN34" s="30">
        <v>0</v>
      </c>
      <c r="AO34" s="30">
        <v>0</v>
      </c>
      <c r="AP34" s="30">
        <v>0</v>
      </c>
      <c r="AQ34" s="30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180">
        <f t="shared" si="4"/>
        <v>108</v>
      </c>
    </row>
    <row r="35" spans="1:59" x14ac:dyDescent="0.25">
      <c r="A35" s="253"/>
      <c r="B35" s="105" t="s">
        <v>131</v>
      </c>
      <c r="C35" s="106" t="s">
        <v>88</v>
      </c>
      <c r="D35" s="135" t="s">
        <v>48</v>
      </c>
      <c r="E35" s="15">
        <v>0</v>
      </c>
      <c r="F35" s="19">
        <v>6</v>
      </c>
      <c r="G35" s="19">
        <v>6</v>
      </c>
      <c r="H35" s="19">
        <v>6</v>
      </c>
      <c r="I35" s="19">
        <v>6</v>
      </c>
      <c r="J35" s="19">
        <v>6</v>
      </c>
      <c r="K35" s="19">
        <v>6</v>
      </c>
      <c r="L35" s="19">
        <v>6</v>
      </c>
      <c r="M35" s="19">
        <v>6</v>
      </c>
      <c r="N35" s="19">
        <v>6</v>
      </c>
      <c r="O35" s="19">
        <v>6</v>
      </c>
      <c r="P35" s="19">
        <v>6</v>
      </c>
      <c r="Q35" s="19">
        <v>6</v>
      </c>
      <c r="R35" s="19">
        <v>6</v>
      </c>
      <c r="S35" s="282">
        <v>6</v>
      </c>
      <c r="T35" s="19">
        <v>6</v>
      </c>
      <c r="U35" s="282">
        <v>6</v>
      </c>
      <c r="V35" s="87">
        <f t="shared" si="5"/>
        <v>96</v>
      </c>
      <c r="W35" s="13">
        <v>0</v>
      </c>
      <c r="X35" s="13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15">
        <v>0</v>
      </c>
      <c r="AI35" s="15">
        <v>0</v>
      </c>
      <c r="AJ35" s="15">
        <v>0</v>
      </c>
      <c r="AK35" s="15">
        <v>0</v>
      </c>
      <c r="AL35" s="55">
        <v>0</v>
      </c>
      <c r="AM35" s="180">
        <f t="shared" si="3"/>
        <v>0</v>
      </c>
      <c r="AN35" s="30">
        <v>0</v>
      </c>
      <c r="AO35" s="30">
        <v>0</v>
      </c>
      <c r="AP35" s="30">
        <v>0</v>
      </c>
      <c r="AQ35" s="30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0</v>
      </c>
      <c r="BG35" s="180">
        <f t="shared" si="4"/>
        <v>96</v>
      </c>
    </row>
    <row r="36" spans="1:59" ht="15" customHeight="1" x14ac:dyDescent="0.25">
      <c r="A36" s="253"/>
      <c r="B36" s="203" t="s">
        <v>128</v>
      </c>
      <c r="C36" s="205" t="s">
        <v>163</v>
      </c>
      <c r="D36" s="41" t="s">
        <v>48</v>
      </c>
      <c r="E36" s="188">
        <f>E38</f>
        <v>0</v>
      </c>
      <c r="F36" s="188">
        <f>F38</f>
        <v>3</v>
      </c>
      <c r="G36" s="188">
        <f t="shared" ref="G36:U37" si="21">G38</f>
        <v>3</v>
      </c>
      <c r="H36" s="188">
        <f t="shared" si="21"/>
        <v>3</v>
      </c>
      <c r="I36" s="188">
        <f t="shared" si="21"/>
        <v>3</v>
      </c>
      <c r="J36" s="188">
        <f t="shared" si="21"/>
        <v>3</v>
      </c>
      <c r="K36" s="188">
        <f t="shared" si="21"/>
        <v>3</v>
      </c>
      <c r="L36" s="188">
        <f t="shared" si="21"/>
        <v>3</v>
      </c>
      <c r="M36" s="188">
        <f t="shared" si="21"/>
        <v>3</v>
      </c>
      <c r="N36" s="188">
        <f t="shared" si="21"/>
        <v>3</v>
      </c>
      <c r="O36" s="188">
        <f t="shared" si="21"/>
        <v>3</v>
      </c>
      <c r="P36" s="188">
        <f t="shared" si="21"/>
        <v>3</v>
      </c>
      <c r="Q36" s="188">
        <f t="shared" si="21"/>
        <v>4</v>
      </c>
      <c r="R36" s="188">
        <f t="shared" si="21"/>
        <v>4</v>
      </c>
      <c r="S36" s="50">
        <f t="shared" si="21"/>
        <v>4</v>
      </c>
      <c r="T36" s="188">
        <f t="shared" si="21"/>
        <v>4</v>
      </c>
      <c r="U36" s="50">
        <f t="shared" si="21"/>
        <v>3</v>
      </c>
      <c r="V36" s="87">
        <f t="shared" si="5"/>
        <v>52</v>
      </c>
      <c r="W36" s="188">
        <v>0</v>
      </c>
      <c r="X36" s="188">
        <v>0</v>
      </c>
      <c r="Y36" s="188">
        <f>Y38+Y40</f>
        <v>6</v>
      </c>
      <c r="Z36" s="188">
        <f t="shared" ref="Z36:AL36" si="22">Z38+Z40</f>
        <v>6</v>
      </c>
      <c r="AA36" s="188">
        <f t="shared" si="22"/>
        <v>6</v>
      </c>
      <c r="AB36" s="188">
        <f t="shared" si="22"/>
        <v>6</v>
      </c>
      <c r="AC36" s="188">
        <f t="shared" si="22"/>
        <v>6</v>
      </c>
      <c r="AD36" s="188">
        <f t="shared" si="22"/>
        <v>6</v>
      </c>
      <c r="AE36" s="188">
        <f t="shared" si="22"/>
        <v>6</v>
      </c>
      <c r="AF36" s="188">
        <f t="shared" si="22"/>
        <v>6</v>
      </c>
      <c r="AG36" s="188">
        <f t="shared" si="22"/>
        <v>6</v>
      </c>
      <c r="AH36" s="188">
        <f t="shared" si="22"/>
        <v>0</v>
      </c>
      <c r="AI36" s="188">
        <f t="shared" si="22"/>
        <v>0</v>
      </c>
      <c r="AJ36" s="188">
        <f t="shared" si="22"/>
        <v>36</v>
      </c>
      <c r="AK36" s="188">
        <f t="shared" si="22"/>
        <v>36</v>
      </c>
      <c r="AL36" s="188">
        <f t="shared" si="22"/>
        <v>0</v>
      </c>
      <c r="AM36" s="180">
        <f t="shared" si="3"/>
        <v>126</v>
      </c>
      <c r="AN36" s="192">
        <v>0</v>
      </c>
      <c r="AO36" s="192">
        <v>0</v>
      </c>
      <c r="AP36" s="192">
        <v>0</v>
      </c>
      <c r="AQ36" s="192">
        <v>0</v>
      </c>
      <c r="AR36" s="192">
        <v>0</v>
      </c>
      <c r="AS36" s="192">
        <v>0</v>
      </c>
      <c r="AT36" s="192">
        <v>0</v>
      </c>
      <c r="AU36" s="192">
        <v>0</v>
      </c>
      <c r="AV36" s="192">
        <v>0</v>
      </c>
      <c r="AW36" s="192">
        <v>0</v>
      </c>
      <c r="AX36" s="192">
        <v>0</v>
      </c>
      <c r="AY36" s="192">
        <v>0</v>
      </c>
      <c r="AZ36" s="192">
        <v>0</v>
      </c>
      <c r="BA36" s="192">
        <v>0</v>
      </c>
      <c r="BB36" s="192">
        <v>0</v>
      </c>
      <c r="BC36" s="192">
        <v>0</v>
      </c>
      <c r="BD36" s="192">
        <v>0</v>
      </c>
      <c r="BE36" s="192">
        <v>0</v>
      </c>
      <c r="BF36" s="192">
        <v>0</v>
      </c>
      <c r="BG36" s="180">
        <f t="shared" si="4"/>
        <v>178</v>
      </c>
    </row>
    <row r="37" spans="1:59" x14ac:dyDescent="0.25">
      <c r="A37" s="253"/>
      <c r="B37" s="204"/>
      <c r="C37" s="206"/>
      <c r="D37" s="41" t="s">
        <v>49</v>
      </c>
      <c r="E37" s="188">
        <f>E39</f>
        <v>0</v>
      </c>
      <c r="F37" s="188">
        <f>F39</f>
        <v>1.5</v>
      </c>
      <c r="G37" s="188">
        <f t="shared" si="21"/>
        <v>1.5</v>
      </c>
      <c r="H37" s="188">
        <f t="shared" si="21"/>
        <v>1.5</v>
      </c>
      <c r="I37" s="188">
        <f t="shared" si="21"/>
        <v>1.5</v>
      </c>
      <c r="J37" s="188">
        <f t="shared" si="21"/>
        <v>1.5</v>
      </c>
      <c r="K37" s="188">
        <f t="shared" si="21"/>
        <v>1.5</v>
      </c>
      <c r="L37" s="188">
        <f t="shared" si="21"/>
        <v>1.5</v>
      </c>
      <c r="M37" s="188">
        <f t="shared" si="21"/>
        <v>1.5</v>
      </c>
      <c r="N37" s="188">
        <f t="shared" si="21"/>
        <v>1.5</v>
      </c>
      <c r="O37" s="188">
        <f t="shared" si="21"/>
        <v>1.5</v>
      </c>
      <c r="P37" s="188">
        <f t="shared" si="21"/>
        <v>1.5</v>
      </c>
      <c r="Q37" s="188">
        <f t="shared" si="21"/>
        <v>2</v>
      </c>
      <c r="R37" s="188">
        <f t="shared" si="21"/>
        <v>2</v>
      </c>
      <c r="S37" s="50">
        <f t="shared" si="21"/>
        <v>2</v>
      </c>
      <c r="T37" s="188">
        <f t="shared" si="21"/>
        <v>2</v>
      </c>
      <c r="U37" s="50">
        <f t="shared" si="21"/>
        <v>1.5</v>
      </c>
      <c r="V37" s="87">
        <f t="shared" si="5"/>
        <v>26</v>
      </c>
      <c r="W37" s="188">
        <v>0</v>
      </c>
      <c r="X37" s="188">
        <v>0</v>
      </c>
      <c r="Y37" s="188">
        <f>Y39</f>
        <v>3</v>
      </c>
      <c r="Z37" s="188">
        <f t="shared" ref="Z37:AL37" si="23">Z39</f>
        <v>3</v>
      </c>
      <c r="AA37" s="188">
        <f t="shared" si="23"/>
        <v>3</v>
      </c>
      <c r="AB37" s="188">
        <f t="shared" si="23"/>
        <v>3</v>
      </c>
      <c r="AC37" s="188">
        <f t="shared" si="23"/>
        <v>3</v>
      </c>
      <c r="AD37" s="188">
        <f t="shared" si="23"/>
        <v>3</v>
      </c>
      <c r="AE37" s="188">
        <f t="shared" si="23"/>
        <v>3</v>
      </c>
      <c r="AF37" s="188">
        <f t="shared" si="23"/>
        <v>3</v>
      </c>
      <c r="AG37" s="188">
        <f t="shared" si="23"/>
        <v>3</v>
      </c>
      <c r="AH37" s="188">
        <f t="shared" si="23"/>
        <v>0</v>
      </c>
      <c r="AI37" s="188">
        <f t="shared" si="23"/>
        <v>0</v>
      </c>
      <c r="AJ37" s="188">
        <f t="shared" si="23"/>
        <v>0</v>
      </c>
      <c r="AK37" s="188">
        <f t="shared" si="23"/>
        <v>0</v>
      </c>
      <c r="AL37" s="188">
        <f t="shared" si="23"/>
        <v>0</v>
      </c>
      <c r="AM37" s="180">
        <f t="shared" si="3"/>
        <v>27</v>
      </c>
      <c r="AN37" s="192">
        <v>0</v>
      </c>
      <c r="AO37" s="192">
        <v>0</v>
      </c>
      <c r="AP37" s="192">
        <v>0</v>
      </c>
      <c r="AQ37" s="192">
        <v>0</v>
      </c>
      <c r="AR37" s="192">
        <v>0</v>
      </c>
      <c r="AS37" s="192">
        <v>0</v>
      </c>
      <c r="AT37" s="192">
        <v>0</v>
      </c>
      <c r="AU37" s="192">
        <v>0</v>
      </c>
      <c r="AV37" s="192">
        <v>0</v>
      </c>
      <c r="AW37" s="192">
        <v>0</v>
      </c>
      <c r="AX37" s="192">
        <v>0</v>
      </c>
      <c r="AY37" s="192">
        <v>0</v>
      </c>
      <c r="AZ37" s="192">
        <v>0</v>
      </c>
      <c r="BA37" s="192">
        <v>0</v>
      </c>
      <c r="BB37" s="192">
        <v>0</v>
      </c>
      <c r="BC37" s="192">
        <v>0</v>
      </c>
      <c r="BD37" s="192">
        <v>0</v>
      </c>
      <c r="BE37" s="192">
        <v>0</v>
      </c>
      <c r="BF37" s="192">
        <v>0</v>
      </c>
      <c r="BG37" s="180">
        <f t="shared" si="4"/>
        <v>53</v>
      </c>
    </row>
    <row r="38" spans="1:59" ht="15" customHeight="1" x14ac:dyDescent="0.25">
      <c r="A38" s="253"/>
      <c r="B38" s="196" t="s">
        <v>129</v>
      </c>
      <c r="C38" s="198" t="s">
        <v>164</v>
      </c>
      <c r="D38" s="135" t="s">
        <v>48</v>
      </c>
      <c r="E38" s="15">
        <v>0</v>
      </c>
      <c r="F38" s="9">
        <v>3</v>
      </c>
      <c r="G38" s="9">
        <v>3</v>
      </c>
      <c r="H38" s="9">
        <v>3</v>
      </c>
      <c r="I38" s="9">
        <v>3</v>
      </c>
      <c r="J38" s="9">
        <v>3</v>
      </c>
      <c r="K38" s="9">
        <v>3</v>
      </c>
      <c r="L38" s="9">
        <v>3</v>
      </c>
      <c r="M38" s="9">
        <v>3</v>
      </c>
      <c r="N38" s="9">
        <v>3</v>
      </c>
      <c r="O38" s="9">
        <v>3</v>
      </c>
      <c r="P38" s="9">
        <v>3</v>
      </c>
      <c r="Q38" s="9">
        <v>4</v>
      </c>
      <c r="R38" s="9">
        <v>4</v>
      </c>
      <c r="S38" s="140">
        <v>4</v>
      </c>
      <c r="T38" s="9">
        <v>4</v>
      </c>
      <c r="U38" s="140">
        <v>3</v>
      </c>
      <c r="V38" s="87">
        <f t="shared" si="5"/>
        <v>52</v>
      </c>
      <c r="W38" s="13">
        <v>0</v>
      </c>
      <c r="X38" s="13">
        <v>0</v>
      </c>
      <c r="Y38" s="9">
        <v>6</v>
      </c>
      <c r="Z38" s="9">
        <v>6</v>
      </c>
      <c r="AA38" s="9">
        <v>6</v>
      </c>
      <c r="AB38" s="9">
        <v>6</v>
      </c>
      <c r="AC38" s="9">
        <v>6</v>
      </c>
      <c r="AD38" s="9">
        <v>6</v>
      </c>
      <c r="AE38" s="9">
        <v>6</v>
      </c>
      <c r="AF38" s="9">
        <v>6</v>
      </c>
      <c r="AG38" s="9">
        <v>6</v>
      </c>
      <c r="AH38" s="15">
        <v>0</v>
      </c>
      <c r="AI38" s="15">
        <v>0</v>
      </c>
      <c r="AJ38" s="15">
        <v>0</v>
      </c>
      <c r="AK38" s="15">
        <v>0</v>
      </c>
      <c r="AL38" s="55">
        <v>0</v>
      </c>
      <c r="AM38" s="180">
        <f t="shared" si="3"/>
        <v>54</v>
      </c>
      <c r="AN38" s="30">
        <v>0</v>
      </c>
      <c r="AO38" s="30">
        <v>0</v>
      </c>
      <c r="AP38" s="30">
        <v>0</v>
      </c>
      <c r="AQ38" s="30">
        <v>0</v>
      </c>
      <c r="AR38" s="33">
        <v>0</v>
      </c>
      <c r="AS38" s="33">
        <v>0</v>
      </c>
      <c r="AT38" s="34">
        <v>0</v>
      </c>
      <c r="AU38" s="34">
        <v>0</v>
      </c>
      <c r="AV38" s="34">
        <v>0</v>
      </c>
      <c r="AW38" s="34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180">
        <f t="shared" si="4"/>
        <v>106</v>
      </c>
    </row>
    <row r="39" spans="1:59" x14ac:dyDescent="0.25">
      <c r="A39" s="253"/>
      <c r="B39" s="197"/>
      <c r="C39" s="199"/>
      <c r="D39" s="135" t="s">
        <v>49</v>
      </c>
      <c r="E39" s="15">
        <v>0</v>
      </c>
      <c r="F39" s="182">
        <f>F38/2</f>
        <v>1.5</v>
      </c>
      <c r="G39" s="182">
        <f t="shared" ref="G39:U39" si="24">G38/2</f>
        <v>1.5</v>
      </c>
      <c r="H39" s="182">
        <f t="shared" si="24"/>
        <v>1.5</v>
      </c>
      <c r="I39" s="182">
        <f t="shared" si="24"/>
        <v>1.5</v>
      </c>
      <c r="J39" s="182">
        <f t="shared" si="24"/>
        <v>1.5</v>
      </c>
      <c r="K39" s="182">
        <f t="shared" si="24"/>
        <v>1.5</v>
      </c>
      <c r="L39" s="182">
        <f t="shared" si="24"/>
        <v>1.5</v>
      </c>
      <c r="M39" s="182">
        <f t="shared" si="24"/>
        <v>1.5</v>
      </c>
      <c r="N39" s="182">
        <f t="shared" si="24"/>
        <v>1.5</v>
      </c>
      <c r="O39" s="182">
        <f t="shared" si="24"/>
        <v>1.5</v>
      </c>
      <c r="P39" s="182">
        <f t="shared" si="24"/>
        <v>1.5</v>
      </c>
      <c r="Q39" s="182">
        <f t="shared" si="24"/>
        <v>2</v>
      </c>
      <c r="R39" s="182">
        <f t="shared" si="24"/>
        <v>2</v>
      </c>
      <c r="S39" s="17">
        <f t="shared" si="24"/>
        <v>2</v>
      </c>
      <c r="T39" s="182">
        <f t="shared" si="24"/>
        <v>2</v>
      </c>
      <c r="U39" s="17">
        <f t="shared" si="24"/>
        <v>1.5</v>
      </c>
      <c r="V39" s="87">
        <f t="shared" si="5"/>
        <v>26</v>
      </c>
      <c r="W39" s="13">
        <v>0</v>
      </c>
      <c r="X39" s="13">
        <v>0</v>
      </c>
      <c r="Y39" s="182">
        <f>Y38/2</f>
        <v>3</v>
      </c>
      <c r="Z39" s="182">
        <f t="shared" ref="Z39:AG39" si="25">Z38/2</f>
        <v>3</v>
      </c>
      <c r="AA39" s="182">
        <f t="shared" si="25"/>
        <v>3</v>
      </c>
      <c r="AB39" s="182">
        <f t="shared" si="25"/>
        <v>3</v>
      </c>
      <c r="AC39" s="182">
        <f t="shared" si="25"/>
        <v>3</v>
      </c>
      <c r="AD39" s="182">
        <f t="shared" si="25"/>
        <v>3</v>
      </c>
      <c r="AE39" s="182">
        <f t="shared" si="25"/>
        <v>3</v>
      </c>
      <c r="AF39" s="182">
        <f t="shared" si="25"/>
        <v>3</v>
      </c>
      <c r="AG39" s="182">
        <f t="shared" si="25"/>
        <v>3</v>
      </c>
      <c r="AH39" s="15">
        <v>0</v>
      </c>
      <c r="AI39" s="15">
        <v>0</v>
      </c>
      <c r="AJ39" s="15">
        <v>0</v>
      </c>
      <c r="AK39" s="15">
        <v>0</v>
      </c>
      <c r="AL39" s="55">
        <v>0</v>
      </c>
      <c r="AM39" s="180">
        <f t="shared" si="3"/>
        <v>27</v>
      </c>
      <c r="AN39" s="30">
        <v>0</v>
      </c>
      <c r="AO39" s="30">
        <v>0</v>
      </c>
      <c r="AP39" s="30">
        <v>0</v>
      </c>
      <c r="AQ39" s="30">
        <v>0</v>
      </c>
      <c r="AR39" s="33">
        <v>0</v>
      </c>
      <c r="AS39" s="33">
        <v>0</v>
      </c>
      <c r="AT39" s="34">
        <v>0</v>
      </c>
      <c r="AU39" s="34">
        <v>0</v>
      </c>
      <c r="AV39" s="34">
        <v>0</v>
      </c>
      <c r="AW39" s="34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  <c r="BF39" s="58">
        <v>0</v>
      </c>
      <c r="BG39" s="180">
        <f t="shared" si="4"/>
        <v>53</v>
      </c>
    </row>
    <row r="40" spans="1:59" x14ac:dyDescent="0.25">
      <c r="A40" s="253"/>
      <c r="B40" s="183" t="s">
        <v>130</v>
      </c>
      <c r="C40" s="65" t="s">
        <v>81</v>
      </c>
      <c r="D40" s="135" t="s">
        <v>48</v>
      </c>
      <c r="E40" s="15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40">
        <v>0</v>
      </c>
      <c r="T40" s="9">
        <v>0</v>
      </c>
      <c r="U40" s="140">
        <v>0</v>
      </c>
      <c r="V40" s="87">
        <f t="shared" si="5"/>
        <v>0</v>
      </c>
      <c r="W40" s="13">
        <v>0</v>
      </c>
      <c r="X40" s="13">
        <v>0</v>
      </c>
      <c r="Y40" s="187">
        <v>0</v>
      </c>
      <c r="Z40" s="187">
        <v>0</v>
      </c>
      <c r="AA40" s="187">
        <v>0</v>
      </c>
      <c r="AB40" s="187">
        <v>0</v>
      </c>
      <c r="AC40" s="187">
        <v>0</v>
      </c>
      <c r="AD40" s="187">
        <v>0</v>
      </c>
      <c r="AE40" s="187">
        <v>0</v>
      </c>
      <c r="AF40" s="187">
        <v>0</v>
      </c>
      <c r="AG40" s="187">
        <v>0</v>
      </c>
      <c r="AH40" s="15">
        <v>0</v>
      </c>
      <c r="AI40" s="15">
        <v>0</v>
      </c>
      <c r="AJ40" s="25">
        <v>36</v>
      </c>
      <c r="AK40" s="25">
        <v>36</v>
      </c>
      <c r="AL40" s="55">
        <v>0</v>
      </c>
      <c r="AM40" s="180">
        <f t="shared" si="3"/>
        <v>72</v>
      </c>
      <c r="AN40" s="30">
        <v>0</v>
      </c>
      <c r="AO40" s="30">
        <v>0</v>
      </c>
      <c r="AP40" s="30">
        <v>0</v>
      </c>
      <c r="AQ40" s="30">
        <v>0</v>
      </c>
      <c r="AR40" s="33">
        <v>0</v>
      </c>
      <c r="AS40" s="33">
        <v>0</v>
      </c>
      <c r="AT40" s="34">
        <v>0</v>
      </c>
      <c r="AU40" s="34">
        <v>0</v>
      </c>
      <c r="AV40" s="34">
        <v>0</v>
      </c>
      <c r="AW40" s="34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180">
        <f t="shared" si="4"/>
        <v>72</v>
      </c>
    </row>
    <row r="41" spans="1:59" x14ac:dyDescent="0.25">
      <c r="A41" s="253"/>
      <c r="B41" s="185" t="s">
        <v>90</v>
      </c>
      <c r="C41" s="250" t="s">
        <v>117</v>
      </c>
      <c r="D41" s="251"/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50">
        <v>0</v>
      </c>
      <c r="T41" s="188">
        <v>0</v>
      </c>
      <c r="U41" s="50">
        <v>0</v>
      </c>
      <c r="V41" s="87">
        <f t="shared" si="5"/>
        <v>0</v>
      </c>
      <c r="W41" s="192">
        <v>0</v>
      </c>
      <c r="X41" s="192">
        <v>0</v>
      </c>
      <c r="Y41" s="188">
        <v>0</v>
      </c>
      <c r="Z41" s="188">
        <v>0</v>
      </c>
      <c r="AA41" s="188">
        <v>0</v>
      </c>
      <c r="AB41" s="188"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  <c r="AK41" s="188">
        <v>0</v>
      </c>
      <c r="AL41" s="188">
        <v>0</v>
      </c>
      <c r="AM41" s="180">
        <f t="shared" si="3"/>
        <v>0</v>
      </c>
      <c r="AN41" s="109">
        <v>36</v>
      </c>
      <c r="AO41" s="109">
        <v>36</v>
      </c>
      <c r="AP41" s="109">
        <v>36</v>
      </c>
      <c r="AQ41" s="109">
        <v>36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180">
        <f t="shared" si="4"/>
        <v>0</v>
      </c>
    </row>
    <row r="42" spans="1:59" x14ac:dyDescent="0.25">
      <c r="A42" s="253"/>
      <c r="B42" s="185" t="s">
        <v>112</v>
      </c>
      <c r="C42" s="250" t="s">
        <v>113</v>
      </c>
      <c r="D42" s="251"/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50">
        <v>0</v>
      </c>
      <c r="T42" s="188">
        <v>0</v>
      </c>
      <c r="U42" s="50">
        <v>0</v>
      </c>
      <c r="V42" s="87">
        <f t="shared" si="5"/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  <c r="AK42" s="188">
        <v>0</v>
      </c>
      <c r="AL42" s="188">
        <v>0</v>
      </c>
      <c r="AM42" s="180">
        <f t="shared" si="3"/>
        <v>0</v>
      </c>
      <c r="AN42" s="30">
        <v>0</v>
      </c>
      <c r="AO42" s="30">
        <v>0</v>
      </c>
      <c r="AP42" s="30">
        <v>0</v>
      </c>
      <c r="AQ42" s="30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80">
        <f t="shared" si="4"/>
        <v>0</v>
      </c>
    </row>
    <row r="43" spans="1:59" x14ac:dyDescent="0.25">
      <c r="A43" s="254"/>
      <c r="B43" s="194" t="s">
        <v>50</v>
      </c>
      <c r="C43" s="194"/>
      <c r="D43" s="194"/>
      <c r="E43" s="87">
        <f t="shared" ref="E43:U44" si="26">E8+E14</f>
        <v>36</v>
      </c>
      <c r="F43" s="87">
        <f t="shared" si="26"/>
        <v>36</v>
      </c>
      <c r="G43" s="87">
        <f t="shared" si="26"/>
        <v>36</v>
      </c>
      <c r="H43" s="87">
        <f t="shared" si="26"/>
        <v>36</v>
      </c>
      <c r="I43" s="87">
        <f>I8+I14</f>
        <v>36</v>
      </c>
      <c r="J43" s="87">
        <f t="shared" si="26"/>
        <v>36</v>
      </c>
      <c r="K43" s="87">
        <f t="shared" si="26"/>
        <v>36</v>
      </c>
      <c r="L43" s="87">
        <f t="shared" si="26"/>
        <v>36</v>
      </c>
      <c r="M43" s="87">
        <f t="shared" si="26"/>
        <v>36</v>
      </c>
      <c r="N43" s="87">
        <f t="shared" si="26"/>
        <v>36</v>
      </c>
      <c r="O43" s="87">
        <f t="shared" si="26"/>
        <v>36</v>
      </c>
      <c r="P43" s="87">
        <f t="shared" si="26"/>
        <v>36</v>
      </c>
      <c r="Q43" s="87">
        <f t="shared" si="26"/>
        <v>36</v>
      </c>
      <c r="R43" s="87">
        <f t="shared" si="26"/>
        <v>36</v>
      </c>
      <c r="S43" s="10">
        <f t="shared" si="26"/>
        <v>36</v>
      </c>
      <c r="T43" s="87">
        <f t="shared" si="26"/>
        <v>36</v>
      </c>
      <c r="U43" s="10">
        <f t="shared" si="26"/>
        <v>36</v>
      </c>
      <c r="V43" s="87">
        <f t="shared" si="5"/>
        <v>612</v>
      </c>
      <c r="W43" s="87">
        <v>0</v>
      </c>
      <c r="X43" s="87">
        <v>0</v>
      </c>
      <c r="Y43" s="87">
        <f t="shared" ref="Y43:AL44" si="27">Y8+Y14</f>
        <v>36</v>
      </c>
      <c r="Z43" s="87">
        <f t="shared" si="27"/>
        <v>36</v>
      </c>
      <c r="AA43" s="87">
        <f t="shared" si="27"/>
        <v>36</v>
      </c>
      <c r="AB43" s="87">
        <f t="shared" si="27"/>
        <v>36</v>
      </c>
      <c r="AC43" s="87">
        <f t="shared" si="27"/>
        <v>36</v>
      </c>
      <c r="AD43" s="87">
        <f t="shared" si="27"/>
        <v>36</v>
      </c>
      <c r="AE43" s="87">
        <f t="shared" si="27"/>
        <v>36</v>
      </c>
      <c r="AF43" s="87">
        <f t="shared" si="27"/>
        <v>36</v>
      </c>
      <c r="AG43" s="87">
        <f t="shared" si="27"/>
        <v>36</v>
      </c>
      <c r="AH43" s="87">
        <f t="shared" si="27"/>
        <v>36</v>
      </c>
      <c r="AI43" s="87">
        <f t="shared" si="27"/>
        <v>36</v>
      </c>
      <c r="AJ43" s="87">
        <f t="shared" si="27"/>
        <v>36</v>
      </c>
      <c r="AK43" s="87">
        <f t="shared" si="27"/>
        <v>36</v>
      </c>
      <c r="AL43" s="87">
        <f t="shared" si="27"/>
        <v>0</v>
      </c>
      <c r="AM43" s="180">
        <f t="shared" si="3"/>
        <v>468</v>
      </c>
      <c r="AN43" s="87">
        <v>0</v>
      </c>
      <c r="AO43" s="87">
        <v>0</v>
      </c>
      <c r="AP43" s="87">
        <v>0</v>
      </c>
      <c r="AQ43" s="87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188">
        <v>0</v>
      </c>
      <c r="AY43" s="188">
        <v>0</v>
      </c>
      <c r="AZ43" s="188"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0">
        <f t="shared" si="4"/>
        <v>1080</v>
      </c>
    </row>
    <row r="44" spans="1:59" x14ac:dyDescent="0.25">
      <c r="A44" s="8"/>
      <c r="B44" s="194" t="s">
        <v>51</v>
      </c>
      <c r="C44" s="194"/>
      <c r="D44" s="194"/>
      <c r="E44" s="60">
        <f t="shared" si="26"/>
        <v>0</v>
      </c>
      <c r="F44" s="60">
        <f t="shared" si="26"/>
        <v>15</v>
      </c>
      <c r="G44" s="60">
        <f t="shared" si="26"/>
        <v>15</v>
      </c>
      <c r="H44" s="60">
        <f t="shared" si="26"/>
        <v>15</v>
      </c>
      <c r="I44" s="60">
        <f t="shared" si="26"/>
        <v>15</v>
      </c>
      <c r="J44" s="60">
        <f t="shared" si="26"/>
        <v>15</v>
      </c>
      <c r="K44" s="60">
        <f t="shared" si="26"/>
        <v>15</v>
      </c>
      <c r="L44" s="60">
        <f t="shared" si="26"/>
        <v>15</v>
      </c>
      <c r="M44" s="60">
        <f t="shared" si="26"/>
        <v>15</v>
      </c>
      <c r="N44" s="60">
        <f t="shared" si="26"/>
        <v>15</v>
      </c>
      <c r="O44" s="60">
        <f t="shared" si="26"/>
        <v>15</v>
      </c>
      <c r="P44" s="60">
        <f t="shared" si="26"/>
        <v>15</v>
      </c>
      <c r="Q44" s="60">
        <f t="shared" si="26"/>
        <v>15</v>
      </c>
      <c r="R44" s="60">
        <f t="shared" si="26"/>
        <v>15</v>
      </c>
      <c r="S44" s="60">
        <f t="shared" si="26"/>
        <v>15</v>
      </c>
      <c r="T44" s="60">
        <f t="shared" si="26"/>
        <v>15</v>
      </c>
      <c r="U44" s="60">
        <f t="shared" si="26"/>
        <v>15</v>
      </c>
      <c r="V44" s="87">
        <f t="shared" si="5"/>
        <v>240</v>
      </c>
      <c r="W44" s="87">
        <v>0</v>
      </c>
      <c r="X44" s="87">
        <v>0</v>
      </c>
      <c r="Y44" s="60">
        <f t="shared" si="27"/>
        <v>18</v>
      </c>
      <c r="Z44" s="60">
        <f t="shared" si="27"/>
        <v>18</v>
      </c>
      <c r="AA44" s="60">
        <f t="shared" si="27"/>
        <v>18</v>
      </c>
      <c r="AB44" s="60">
        <f t="shared" si="27"/>
        <v>18</v>
      </c>
      <c r="AC44" s="60">
        <f t="shared" si="27"/>
        <v>18</v>
      </c>
      <c r="AD44" s="60">
        <f t="shared" si="27"/>
        <v>18</v>
      </c>
      <c r="AE44" s="60">
        <f t="shared" si="27"/>
        <v>18</v>
      </c>
      <c r="AF44" s="60">
        <f t="shared" si="27"/>
        <v>18</v>
      </c>
      <c r="AG44" s="60">
        <f t="shared" si="27"/>
        <v>18</v>
      </c>
      <c r="AH44" s="60">
        <f t="shared" si="27"/>
        <v>0</v>
      </c>
      <c r="AI44" s="10">
        <f t="shared" si="27"/>
        <v>0</v>
      </c>
      <c r="AJ44" s="10">
        <f t="shared" si="27"/>
        <v>0</v>
      </c>
      <c r="AK44" s="10">
        <f t="shared" si="27"/>
        <v>0</v>
      </c>
      <c r="AL44" s="10">
        <f t="shared" si="27"/>
        <v>0</v>
      </c>
      <c r="AM44" s="180">
        <f t="shared" si="3"/>
        <v>162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88">
        <v>0</v>
      </c>
      <c r="AY44" s="188">
        <v>0</v>
      </c>
      <c r="AZ44" s="188"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0">
        <f t="shared" si="4"/>
        <v>402</v>
      </c>
    </row>
    <row r="45" spans="1:59" x14ac:dyDescent="0.25">
      <c r="A45" s="8"/>
      <c r="B45" s="194" t="s">
        <v>52</v>
      </c>
      <c r="C45" s="194"/>
      <c r="D45" s="194"/>
      <c r="E45" s="10">
        <f>E43+E44</f>
        <v>36</v>
      </c>
      <c r="F45" s="10">
        <f t="shared" ref="F45:AW45" si="28">F43+F44</f>
        <v>51</v>
      </c>
      <c r="G45" s="10">
        <f t="shared" si="28"/>
        <v>51</v>
      </c>
      <c r="H45" s="10">
        <f t="shared" si="28"/>
        <v>51</v>
      </c>
      <c r="I45" s="10">
        <f t="shared" si="28"/>
        <v>51</v>
      </c>
      <c r="J45" s="10">
        <f t="shared" si="28"/>
        <v>51</v>
      </c>
      <c r="K45" s="10">
        <f t="shared" si="28"/>
        <v>51</v>
      </c>
      <c r="L45" s="10">
        <f t="shared" si="28"/>
        <v>51</v>
      </c>
      <c r="M45" s="10">
        <f t="shared" si="28"/>
        <v>51</v>
      </c>
      <c r="N45" s="10">
        <f t="shared" si="28"/>
        <v>51</v>
      </c>
      <c r="O45" s="10">
        <f t="shared" si="28"/>
        <v>51</v>
      </c>
      <c r="P45" s="10">
        <f t="shared" si="28"/>
        <v>51</v>
      </c>
      <c r="Q45" s="10">
        <f t="shared" si="28"/>
        <v>51</v>
      </c>
      <c r="R45" s="10">
        <f t="shared" si="28"/>
        <v>51</v>
      </c>
      <c r="S45" s="10">
        <f t="shared" si="28"/>
        <v>51</v>
      </c>
      <c r="T45" s="10">
        <f t="shared" si="28"/>
        <v>51</v>
      </c>
      <c r="U45" s="10">
        <f t="shared" si="28"/>
        <v>51</v>
      </c>
      <c r="V45" s="87">
        <f t="shared" si="5"/>
        <v>852</v>
      </c>
      <c r="W45" s="87">
        <v>0</v>
      </c>
      <c r="X45" s="87">
        <v>0</v>
      </c>
      <c r="Y45" s="10">
        <f t="shared" si="28"/>
        <v>54</v>
      </c>
      <c r="Z45" s="10">
        <f t="shared" si="28"/>
        <v>54</v>
      </c>
      <c r="AA45" s="10">
        <f t="shared" si="28"/>
        <v>54</v>
      </c>
      <c r="AB45" s="10">
        <f t="shared" si="28"/>
        <v>54</v>
      </c>
      <c r="AC45" s="10">
        <f t="shared" si="28"/>
        <v>54</v>
      </c>
      <c r="AD45" s="10">
        <f t="shared" si="28"/>
        <v>54</v>
      </c>
      <c r="AE45" s="10">
        <f t="shared" si="28"/>
        <v>54</v>
      </c>
      <c r="AF45" s="10">
        <f t="shared" si="28"/>
        <v>54</v>
      </c>
      <c r="AG45" s="10">
        <f t="shared" si="28"/>
        <v>54</v>
      </c>
      <c r="AH45" s="10">
        <f t="shared" si="28"/>
        <v>36</v>
      </c>
      <c r="AI45" s="10">
        <f t="shared" si="28"/>
        <v>36</v>
      </c>
      <c r="AJ45" s="10">
        <f t="shared" si="28"/>
        <v>36</v>
      </c>
      <c r="AK45" s="10">
        <f t="shared" si="28"/>
        <v>36</v>
      </c>
      <c r="AL45" s="10">
        <f t="shared" si="28"/>
        <v>0</v>
      </c>
      <c r="AM45" s="180">
        <f t="shared" si="3"/>
        <v>630</v>
      </c>
      <c r="AN45" s="10">
        <f t="shared" si="28"/>
        <v>0</v>
      </c>
      <c r="AO45" s="10">
        <f t="shared" si="28"/>
        <v>0</v>
      </c>
      <c r="AP45" s="10">
        <f t="shared" si="28"/>
        <v>0</v>
      </c>
      <c r="AQ45" s="10">
        <v>0</v>
      </c>
      <c r="AR45" s="10">
        <v>0</v>
      </c>
      <c r="AS45" s="10">
        <v>0</v>
      </c>
      <c r="AT45" s="10">
        <f t="shared" si="28"/>
        <v>0</v>
      </c>
      <c r="AU45" s="10">
        <f t="shared" si="28"/>
        <v>0</v>
      </c>
      <c r="AV45" s="10">
        <f t="shared" si="28"/>
        <v>0</v>
      </c>
      <c r="AW45" s="10">
        <f t="shared" si="28"/>
        <v>0</v>
      </c>
      <c r="AX45" s="188">
        <v>0</v>
      </c>
      <c r="AY45" s="188">
        <v>0</v>
      </c>
      <c r="AZ45" s="188"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0">
        <f t="shared" si="4"/>
        <v>1482</v>
      </c>
    </row>
    <row r="47" spans="1:59" x14ac:dyDescent="0.25">
      <c r="B47" s="13"/>
      <c r="C47" s="24" t="s">
        <v>105</v>
      </c>
    </row>
    <row r="48" spans="1:59" x14ac:dyDescent="0.25">
      <c r="B48" s="117"/>
      <c r="C48" s="24" t="s">
        <v>106</v>
      </c>
    </row>
    <row r="49" spans="2:21" x14ac:dyDescent="0.25">
      <c r="B49" s="21"/>
      <c r="C49" s="24" t="s">
        <v>109</v>
      </c>
    </row>
    <row r="50" spans="2:21" x14ac:dyDescent="0.25">
      <c r="B50" s="22"/>
      <c r="C50" s="24" t="s">
        <v>108</v>
      </c>
      <c r="S50" s="1"/>
      <c r="U50" s="1"/>
    </row>
    <row r="51" spans="2:21" x14ac:dyDescent="0.25">
      <c r="B51" s="32"/>
      <c r="C51" s="31" t="s">
        <v>110</v>
      </c>
      <c r="S51" s="1"/>
      <c r="U51" s="1"/>
    </row>
    <row r="52" spans="2:21" x14ac:dyDescent="0.25">
      <c r="B52" s="35"/>
      <c r="C52" s="31" t="s">
        <v>111</v>
      </c>
      <c r="S52" s="1"/>
      <c r="U52" s="1"/>
    </row>
    <row r="53" spans="2:21" x14ac:dyDescent="0.25">
      <c r="S53" s="1"/>
      <c r="U53" s="1"/>
    </row>
  </sheetData>
  <mergeCells count="70">
    <mergeCell ref="B43:D43"/>
    <mergeCell ref="B1:H1"/>
    <mergeCell ref="B36:B37"/>
    <mergeCell ref="C36:C37"/>
    <mergeCell ref="B38:B39"/>
    <mergeCell ref="C38:C39"/>
    <mergeCell ref="C41:D41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A8:A4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BB2:BB3"/>
    <mergeCell ref="BC2:BF2"/>
    <mergeCell ref="BG2:BG7"/>
    <mergeCell ref="E4:Q4"/>
    <mergeCell ref="R4:AS4"/>
    <mergeCell ref="AT4:BF4"/>
    <mergeCell ref="E6:Q6"/>
    <mergeCell ref="R6:AS6"/>
    <mergeCell ref="AT6:BF6"/>
    <mergeCell ref="AO2:AO3"/>
    <mergeCell ref="AP2:AS2"/>
    <mergeCell ref="AT2:AW2"/>
    <mergeCell ref="AX2:AX3"/>
    <mergeCell ref="AY2:BA2"/>
    <mergeCell ref="I2:I3"/>
    <mergeCell ref="J2:L2"/>
    <mergeCell ref="M2:M3"/>
    <mergeCell ref="N2:Q2"/>
    <mergeCell ref="R2:U2"/>
    <mergeCell ref="A2:A7"/>
    <mergeCell ref="B2:B7"/>
    <mergeCell ref="C2:C7"/>
    <mergeCell ref="D2:D7"/>
    <mergeCell ref="E2:H2"/>
    <mergeCell ref="V2:V3"/>
    <mergeCell ref="W2:W3"/>
    <mergeCell ref="X2:Z2"/>
    <mergeCell ref="AA2:AA3"/>
    <mergeCell ref="AB2:AD2"/>
    <mergeCell ref="AE2:AE3"/>
    <mergeCell ref="AF2:AI2"/>
    <mergeCell ref="AJ2:AJ3"/>
    <mergeCell ref="AK2:AN2"/>
    <mergeCell ref="B44:D44"/>
    <mergeCell ref="B45:D45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300" r:id="rId1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25" t="s">
        <v>1</v>
      </c>
      <c r="B1" s="252" t="s">
        <v>2</v>
      </c>
      <c r="C1" s="256" t="s">
        <v>3</v>
      </c>
      <c r="D1" s="224" t="s">
        <v>5</v>
      </c>
      <c r="E1" s="224"/>
      <c r="F1" s="224"/>
      <c r="G1" s="224"/>
      <c r="H1" s="225" t="s">
        <v>190</v>
      </c>
      <c r="I1" s="224" t="s">
        <v>6</v>
      </c>
      <c r="J1" s="224"/>
      <c r="K1" s="224"/>
      <c r="L1" s="225" t="s">
        <v>7</v>
      </c>
      <c r="M1" s="224" t="s">
        <v>8</v>
      </c>
      <c r="N1" s="224"/>
      <c r="O1" s="224"/>
      <c r="P1" s="224"/>
      <c r="Q1" s="224" t="s">
        <v>9</v>
      </c>
      <c r="R1" s="224"/>
      <c r="S1" s="224"/>
      <c r="T1" s="224"/>
      <c r="U1" s="225" t="s">
        <v>201</v>
      </c>
      <c r="V1" s="224" t="s">
        <v>10</v>
      </c>
      <c r="W1" s="224"/>
      <c r="X1" s="224"/>
      <c r="Y1" s="225" t="s">
        <v>191</v>
      </c>
      <c r="Z1" s="224" t="s">
        <v>11</v>
      </c>
      <c r="AA1" s="224"/>
      <c r="AB1" s="224"/>
      <c r="AC1" s="225" t="s">
        <v>192</v>
      </c>
      <c r="AD1" s="224" t="s">
        <v>12</v>
      </c>
      <c r="AE1" s="224"/>
      <c r="AF1" s="224"/>
      <c r="AG1" s="224"/>
      <c r="AH1" s="231" t="s">
        <v>13</v>
      </c>
      <c r="AI1" s="232" t="s">
        <v>14</v>
      </c>
      <c r="AJ1" s="232"/>
      <c r="AK1" s="232"/>
      <c r="AL1" s="231" t="s">
        <v>15</v>
      </c>
      <c r="AM1" s="233" t="s">
        <v>16</v>
      </c>
      <c r="AN1" s="234"/>
      <c r="AO1" s="234"/>
      <c r="AP1" s="235"/>
      <c r="AQ1" s="233" t="s">
        <v>17</v>
      </c>
      <c r="AR1" s="234"/>
      <c r="AS1" s="234"/>
      <c r="AT1" s="235"/>
      <c r="AU1" s="225" t="s">
        <v>18</v>
      </c>
      <c r="AV1" s="224" t="s">
        <v>19</v>
      </c>
      <c r="AW1" s="224"/>
      <c r="AX1" s="224"/>
      <c r="AY1" s="238" t="s">
        <v>20</v>
      </c>
      <c r="AZ1" s="224" t="s">
        <v>21</v>
      </c>
      <c r="BA1" s="224"/>
      <c r="BB1" s="224"/>
      <c r="BC1" s="224"/>
      <c r="BD1" s="230" t="s">
        <v>91</v>
      </c>
    </row>
    <row r="2" spans="1:56" s="5" customFormat="1" ht="56.25" customHeight="1" x14ac:dyDescent="0.25">
      <c r="A2" s="225"/>
      <c r="B2" s="253"/>
      <c r="C2" s="257"/>
      <c r="D2" s="6" t="s">
        <v>32</v>
      </c>
      <c r="E2" s="6" t="s">
        <v>33</v>
      </c>
      <c r="F2" s="6" t="s">
        <v>23</v>
      </c>
      <c r="G2" s="6" t="s">
        <v>24</v>
      </c>
      <c r="H2" s="225"/>
      <c r="I2" s="6" t="s">
        <v>25</v>
      </c>
      <c r="J2" s="6" t="s">
        <v>26</v>
      </c>
      <c r="K2" s="6" t="s">
        <v>27</v>
      </c>
      <c r="L2" s="225"/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23</v>
      </c>
      <c r="T2" s="6" t="s">
        <v>24</v>
      </c>
      <c r="U2" s="225"/>
      <c r="V2" s="6" t="s">
        <v>34</v>
      </c>
      <c r="W2" s="6" t="s">
        <v>35</v>
      </c>
      <c r="X2" s="6" t="s">
        <v>36</v>
      </c>
      <c r="Y2" s="225"/>
      <c r="Z2" s="6" t="s">
        <v>37</v>
      </c>
      <c r="AA2" s="6" t="s">
        <v>38</v>
      </c>
      <c r="AB2" s="6" t="s">
        <v>39</v>
      </c>
      <c r="AC2" s="225"/>
      <c r="AD2" s="6" t="s">
        <v>37</v>
      </c>
      <c r="AE2" s="6" t="s">
        <v>38</v>
      </c>
      <c r="AF2" s="6" t="s">
        <v>39</v>
      </c>
      <c r="AG2" s="173" t="s">
        <v>40</v>
      </c>
      <c r="AH2" s="231"/>
      <c r="AI2" s="173" t="s">
        <v>25</v>
      </c>
      <c r="AJ2" s="173" t="s">
        <v>26</v>
      </c>
      <c r="AK2" s="173" t="s">
        <v>27</v>
      </c>
      <c r="AL2" s="231"/>
      <c r="AM2" s="173" t="s">
        <v>41</v>
      </c>
      <c r="AN2" s="173" t="s">
        <v>42</v>
      </c>
      <c r="AO2" s="6" t="s">
        <v>43</v>
      </c>
      <c r="AP2" s="6" t="s">
        <v>44</v>
      </c>
      <c r="AQ2" s="6" t="s">
        <v>32</v>
      </c>
      <c r="AR2" s="6" t="s">
        <v>33</v>
      </c>
      <c r="AS2" s="6" t="s">
        <v>23</v>
      </c>
      <c r="AT2" s="6" t="s">
        <v>24</v>
      </c>
      <c r="AU2" s="225"/>
      <c r="AV2" s="6" t="s">
        <v>25</v>
      </c>
      <c r="AW2" s="6" t="s">
        <v>26</v>
      </c>
      <c r="AX2" s="6" t="s">
        <v>27</v>
      </c>
      <c r="AY2" s="225"/>
      <c r="AZ2" s="6" t="s">
        <v>28</v>
      </c>
      <c r="BA2" s="6" t="s">
        <v>29</v>
      </c>
      <c r="BB2" s="6" t="s">
        <v>30</v>
      </c>
      <c r="BC2" s="6" t="s">
        <v>31</v>
      </c>
      <c r="BD2" s="230"/>
    </row>
    <row r="3" spans="1:56" s="5" customFormat="1" x14ac:dyDescent="0.25">
      <c r="A3" s="225"/>
      <c r="B3" s="253"/>
      <c r="C3" s="257"/>
      <c r="D3" s="233" t="s">
        <v>45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33" t="s">
        <v>46</v>
      </c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  <c r="AQ3" s="233" t="s">
        <v>46</v>
      </c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5"/>
      <c r="BD3" s="230"/>
    </row>
    <row r="4" spans="1:56" s="5" customFormat="1" x14ac:dyDescent="0.25">
      <c r="A4" s="225"/>
      <c r="B4" s="253"/>
      <c r="C4" s="257"/>
      <c r="D4" s="26">
        <v>35</v>
      </c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6">
        <v>43</v>
      </c>
      <c r="M4" s="26">
        <v>44</v>
      </c>
      <c r="N4" s="26">
        <v>45</v>
      </c>
      <c r="O4" s="26">
        <v>46</v>
      </c>
      <c r="P4" s="26">
        <v>47</v>
      </c>
      <c r="Q4" s="26">
        <v>48</v>
      </c>
      <c r="R4" s="26">
        <v>49</v>
      </c>
      <c r="S4" s="26">
        <v>50</v>
      </c>
      <c r="T4" s="26">
        <v>51</v>
      </c>
      <c r="U4" s="26">
        <v>52</v>
      </c>
      <c r="V4" s="26">
        <v>1</v>
      </c>
      <c r="W4" s="26">
        <v>2</v>
      </c>
      <c r="X4" s="26">
        <v>3</v>
      </c>
      <c r="Y4" s="26">
        <v>4</v>
      </c>
      <c r="Z4" s="26">
        <v>5</v>
      </c>
      <c r="AA4" s="26">
        <v>6</v>
      </c>
      <c r="AB4" s="26">
        <v>7</v>
      </c>
      <c r="AC4" s="26">
        <v>8</v>
      </c>
      <c r="AD4" s="26">
        <v>9</v>
      </c>
      <c r="AE4" s="26">
        <v>10</v>
      </c>
      <c r="AF4" s="26">
        <v>11</v>
      </c>
      <c r="AG4" s="26">
        <v>12</v>
      </c>
      <c r="AH4" s="26">
        <v>13</v>
      </c>
      <c r="AI4" s="26">
        <v>14</v>
      </c>
      <c r="AJ4" s="26">
        <v>15</v>
      </c>
      <c r="AK4" s="26">
        <v>16</v>
      </c>
      <c r="AL4" s="26">
        <v>17</v>
      </c>
      <c r="AM4" s="26">
        <v>18</v>
      </c>
      <c r="AN4" s="26">
        <v>19</v>
      </c>
      <c r="AO4" s="26">
        <v>20</v>
      </c>
      <c r="AP4" s="26">
        <v>21</v>
      </c>
      <c r="AQ4" s="26">
        <v>22</v>
      </c>
      <c r="AR4" s="26">
        <v>23</v>
      </c>
      <c r="AS4" s="26">
        <v>24</v>
      </c>
      <c r="AT4" s="26">
        <v>25</v>
      </c>
      <c r="AU4" s="26">
        <v>26</v>
      </c>
      <c r="AV4" s="26">
        <v>27</v>
      </c>
      <c r="AW4" s="26">
        <v>28</v>
      </c>
      <c r="AX4" s="26">
        <v>29</v>
      </c>
      <c r="AY4" s="26">
        <v>30</v>
      </c>
      <c r="AZ4" s="26">
        <v>31</v>
      </c>
      <c r="BA4" s="26">
        <v>32</v>
      </c>
      <c r="BB4" s="26">
        <v>33</v>
      </c>
      <c r="BC4" s="26">
        <v>34</v>
      </c>
      <c r="BD4" s="230"/>
    </row>
    <row r="5" spans="1:56" s="5" customFormat="1" x14ac:dyDescent="0.25">
      <c r="A5" s="225"/>
      <c r="B5" s="253"/>
      <c r="C5" s="257"/>
      <c r="D5" s="233" t="s">
        <v>47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33" t="s">
        <v>47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 t="s">
        <v>47</v>
      </c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5"/>
      <c r="BD5" s="230"/>
    </row>
    <row r="6" spans="1:56" s="5" customFormat="1" x14ac:dyDescent="0.25">
      <c r="A6" s="225"/>
      <c r="B6" s="254"/>
      <c r="C6" s="258"/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6">
        <v>29</v>
      </c>
      <c r="AG6" s="26">
        <v>30</v>
      </c>
      <c r="AH6" s="26">
        <v>31</v>
      </c>
      <c r="AI6" s="26">
        <v>32</v>
      </c>
      <c r="AJ6" s="26">
        <v>33</v>
      </c>
      <c r="AK6" s="26">
        <v>34</v>
      </c>
      <c r="AL6" s="26">
        <v>35</v>
      </c>
      <c r="AM6" s="26">
        <v>36</v>
      </c>
      <c r="AN6" s="26">
        <v>37</v>
      </c>
      <c r="AO6" s="26">
        <v>38</v>
      </c>
      <c r="AP6" s="26">
        <v>39</v>
      </c>
      <c r="AQ6" s="26">
        <v>40</v>
      </c>
      <c r="AR6" s="26">
        <v>41</v>
      </c>
      <c r="AS6" s="26">
        <v>42</v>
      </c>
      <c r="AT6" s="26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230"/>
    </row>
    <row r="7" spans="1:56" ht="15" customHeight="1" x14ac:dyDescent="0.25">
      <c r="A7" s="252" t="s">
        <v>200</v>
      </c>
      <c r="B7" s="153" t="s">
        <v>55</v>
      </c>
      <c r="C7" s="154" t="s">
        <v>56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 t="s">
        <v>123</v>
      </c>
      <c r="T7" s="74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 t="s">
        <v>99</v>
      </c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4" t="s">
        <v>170</v>
      </c>
    </row>
    <row r="8" spans="1:56" s="1" customFormat="1" ht="12.75" customHeight="1" x14ac:dyDescent="0.25">
      <c r="A8" s="253"/>
      <c r="B8" s="155" t="s">
        <v>121</v>
      </c>
      <c r="C8" s="156" t="s">
        <v>140</v>
      </c>
      <c r="D8" s="104"/>
      <c r="E8" s="104"/>
      <c r="F8" s="104"/>
      <c r="G8" s="104"/>
      <c r="H8" s="104"/>
      <c r="I8" s="104"/>
      <c r="J8" s="104"/>
      <c r="K8" s="104"/>
      <c r="L8" s="104"/>
      <c r="M8" s="101"/>
      <c r="N8" s="101"/>
      <c r="O8" s="104"/>
      <c r="P8" s="104"/>
      <c r="Q8" s="104"/>
      <c r="R8" s="104"/>
      <c r="S8" s="104" t="s">
        <v>92</v>
      </c>
      <c r="T8" s="55"/>
      <c r="U8" s="82"/>
      <c r="V8" s="82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11"/>
      <c r="AN8" s="111"/>
      <c r="AO8" s="101"/>
      <c r="AP8" s="101"/>
      <c r="AQ8" s="79"/>
      <c r="AR8" s="79"/>
      <c r="AS8" s="112"/>
      <c r="AT8" s="114"/>
      <c r="AU8" s="55"/>
      <c r="AV8" s="82"/>
      <c r="AW8" s="82"/>
      <c r="AX8" s="82"/>
      <c r="AY8" s="82"/>
      <c r="AZ8" s="82"/>
      <c r="BA8" s="82"/>
      <c r="BB8" s="82"/>
      <c r="BC8" s="82"/>
      <c r="BD8" s="102" t="s">
        <v>92</v>
      </c>
    </row>
    <row r="9" spans="1:56" ht="19.5" customHeight="1" x14ac:dyDescent="0.25">
      <c r="A9" s="253"/>
      <c r="B9" s="155" t="s">
        <v>59</v>
      </c>
      <c r="C9" s="156" t="s">
        <v>54</v>
      </c>
      <c r="D9" s="11"/>
      <c r="E9" s="11"/>
      <c r="F9" s="11"/>
      <c r="G9" s="11"/>
      <c r="H9" s="11"/>
      <c r="I9" s="11"/>
      <c r="J9" s="11"/>
      <c r="K9" s="11"/>
      <c r="L9" s="11"/>
      <c r="M9" s="42"/>
      <c r="N9" s="42"/>
      <c r="O9" s="11"/>
      <c r="P9" s="11"/>
      <c r="Q9" s="11"/>
      <c r="R9" s="11"/>
      <c r="S9" s="11" t="s">
        <v>92</v>
      </c>
      <c r="T9" s="55"/>
      <c r="U9" s="82"/>
      <c r="V9" s="8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01"/>
      <c r="AM9" s="111"/>
      <c r="AN9" s="111"/>
      <c r="AO9" s="101"/>
      <c r="AP9" s="101"/>
      <c r="AQ9" s="79"/>
      <c r="AR9" s="79"/>
      <c r="AS9" s="112"/>
      <c r="AT9" s="114"/>
      <c r="AU9" s="55"/>
      <c r="AV9" s="82"/>
      <c r="AW9" s="82"/>
      <c r="AX9" s="82"/>
      <c r="AY9" s="82"/>
      <c r="AZ9" s="82"/>
      <c r="BA9" s="82"/>
      <c r="BB9" s="82"/>
      <c r="BC9" s="82"/>
      <c r="BD9" s="7" t="s">
        <v>92</v>
      </c>
    </row>
    <row r="10" spans="1:56" s="52" customFormat="1" x14ac:dyDescent="0.25">
      <c r="A10" s="253"/>
      <c r="B10" s="155" t="s">
        <v>60</v>
      </c>
      <c r="C10" s="157" t="s">
        <v>53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5"/>
      <c r="U10" s="82"/>
      <c r="V10" s="8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101"/>
      <c r="AM10" s="101"/>
      <c r="AN10" s="101"/>
      <c r="AO10" s="101"/>
      <c r="AP10" s="101"/>
      <c r="AQ10" s="79"/>
      <c r="AR10" s="79"/>
      <c r="AS10" s="79"/>
      <c r="AT10" s="113"/>
      <c r="AU10" s="55"/>
      <c r="AV10" s="82"/>
      <c r="AW10" s="82"/>
      <c r="AX10" s="82"/>
      <c r="AY10" s="82"/>
      <c r="AZ10" s="82"/>
      <c r="BA10" s="82"/>
      <c r="BB10" s="82"/>
      <c r="BC10" s="82"/>
      <c r="BD10" s="7"/>
    </row>
    <row r="11" spans="1:56" s="52" customFormat="1" x14ac:dyDescent="0.25">
      <c r="A11" s="253"/>
      <c r="B11" s="155" t="s">
        <v>62</v>
      </c>
      <c r="C11" s="158" t="s">
        <v>61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 t="s">
        <v>97</v>
      </c>
      <c r="T11" s="55"/>
      <c r="U11" s="82"/>
      <c r="V11" s="8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101"/>
      <c r="AM11" s="101"/>
      <c r="AN11" s="101"/>
      <c r="AO11" s="101"/>
      <c r="AP11" s="101" t="s">
        <v>97</v>
      </c>
      <c r="AQ11" s="79"/>
      <c r="AR11" s="79"/>
      <c r="AS11" s="79"/>
      <c r="AT11" s="113"/>
      <c r="AU11" s="55"/>
      <c r="AV11" s="82"/>
      <c r="AW11" s="82"/>
      <c r="AX11" s="82"/>
      <c r="AY11" s="82"/>
      <c r="AZ11" s="82"/>
      <c r="BA11" s="82"/>
      <c r="BB11" s="82"/>
      <c r="BC11" s="82"/>
      <c r="BD11" s="7" t="s">
        <v>97</v>
      </c>
    </row>
    <row r="12" spans="1:56" s="52" customFormat="1" x14ac:dyDescent="0.25">
      <c r="A12" s="253"/>
      <c r="B12" s="155" t="s">
        <v>185</v>
      </c>
      <c r="C12" s="158" t="s">
        <v>186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 t="s">
        <v>92</v>
      </c>
      <c r="T12" s="55"/>
      <c r="U12" s="82"/>
      <c r="V12" s="82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79"/>
      <c r="AR12" s="79"/>
      <c r="AS12" s="79"/>
      <c r="AT12" s="113"/>
      <c r="AU12" s="55"/>
      <c r="AV12" s="82"/>
      <c r="AW12" s="82"/>
      <c r="AX12" s="82"/>
      <c r="AY12" s="82"/>
      <c r="AZ12" s="82"/>
      <c r="BA12" s="82"/>
      <c r="BB12" s="82"/>
      <c r="BC12" s="82"/>
      <c r="BD12" s="148" t="s">
        <v>188</v>
      </c>
    </row>
    <row r="13" spans="1:56" x14ac:dyDescent="0.25">
      <c r="A13" s="253"/>
      <c r="B13" s="159" t="s">
        <v>63</v>
      </c>
      <c r="C13" s="160" t="s">
        <v>64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 t="s">
        <v>95</v>
      </c>
      <c r="AV13" s="103"/>
      <c r="AW13" s="103"/>
      <c r="AX13" s="103"/>
      <c r="AY13" s="73"/>
      <c r="AZ13" s="73"/>
      <c r="BA13" s="73"/>
      <c r="BB13" s="73"/>
      <c r="BC13" s="73"/>
      <c r="BD13" s="74" t="s">
        <v>95</v>
      </c>
    </row>
    <row r="14" spans="1:56" x14ac:dyDescent="0.25">
      <c r="A14" s="253"/>
      <c r="B14" s="161" t="s">
        <v>65</v>
      </c>
      <c r="C14" s="162" t="s">
        <v>126</v>
      </c>
      <c r="D14" s="11"/>
      <c r="E14" s="11"/>
      <c r="F14" s="11"/>
      <c r="G14" s="11"/>
      <c r="H14" s="11"/>
      <c r="I14" s="11"/>
      <c r="J14" s="11"/>
      <c r="K14" s="11"/>
      <c r="L14" s="11"/>
      <c r="M14" s="42"/>
      <c r="N14" s="42"/>
      <c r="O14" s="11"/>
      <c r="P14" s="11"/>
      <c r="Q14" s="11"/>
      <c r="R14" s="11"/>
      <c r="S14" s="11"/>
      <c r="T14" s="55"/>
      <c r="U14" s="82"/>
      <c r="V14" s="8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01"/>
      <c r="AM14" s="101"/>
      <c r="AN14" s="111"/>
      <c r="AO14" s="101"/>
      <c r="AP14" s="101"/>
      <c r="AQ14" s="79"/>
      <c r="AR14" s="79"/>
      <c r="AS14" s="112"/>
      <c r="AT14" s="114"/>
      <c r="AU14" s="55" t="s">
        <v>93</v>
      </c>
      <c r="AV14" s="82"/>
      <c r="AW14" s="82"/>
      <c r="AX14" s="82"/>
      <c r="AY14" s="82"/>
      <c r="AZ14" s="82"/>
      <c r="BA14" s="82"/>
      <c r="BB14" s="82"/>
      <c r="BC14" s="82"/>
      <c r="BD14" s="7" t="s">
        <v>93</v>
      </c>
    </row>
    <row r="15" spans="1:56" ht="24" x14ac:dyDescent="0.25">
      <c r="A15" s="253"/>
      <c r="B15" s="161" t="s">
        <v>66</v>
      </c>
      <c r="C15" s="163" t="s">
        <v>142</v>
      </c>
      <c r="D15" s="11"/>
      <c r="E15" s="11"/>
      <c r="F15" s="11"/>
      <c r="G15" s="11"/>
      <c r="H15" s="11"/>
      <c r="I15" s="11"/>
      <c r="J15" s="11"/>
      <c r="K15" s="11"/>
      <c r="L15" s="11"/>
      <c r="M15" s="42"/>
      <c r="N15" s="42"/>
      <c r="O15" s="11"/>
      <c r="P15" s="11"/>
      <c r="Q15" s="11"/>
      <c r="R15" s="11"/>
      <c r="S15" s="11"/>
      <c r="T15" s="55"/>
      <c r="U15" s="82"/>
      <c r="V15" s="8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01"/>
      <c r="AM15" s="111"/>
      <c r="AN15" s="111"/>
      <c r="AO15" s="101"/>
      <c r="AP15" s="101"/>
      <c r="AQ15" s="79"/>
      <c r="AR15" s="79"/>
      <c r="AS15" s="112"/>
      <c r="AT15" s="114"/>
      <c r="AU15" s="55"/>
      <c r="AV15" s="82"/>
      <c r="AW15" s="82"/>
      <c r="AX15" s="82"/>
      <c r="AY15" s="82"/>
      <c r="AZ15" s="82"/>
      <c r="BA15" s="82"/>
      <c r="BB15" s="82"/>
      <c r="BC15" s="82"/>
      <c r="BD15" s="72"/>
    </row>
    <row r="16" spans="1:56" s="1" customFormat="1" x14ac:dyDescent="0.25">
      <c r="A16" s="253"/>
      <c r="B16" s="159" t="s">
        <v>67</v>
      </c>
      <c r="C16" s="164" t="s">
        <v>68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103"/>
      <c r="AM16" s="103"/>
      <c r="AN16" s="103"/>
      <c r="AO16" s="103"/>
      <c r="AP16" s="103" t="s">
        <v>176</v>
      </c>
      <c r="AQ16" s="103"/>
      <c r="AR16" s="103"/>
      <c r="AS16" s="103"/>
      <c r="AT16" s="103"/>
      <c r="AU16" s="103"/>
      <c r="AV16" s="73"/>
      <c r="AW16" s="73"/>
      <c r="AX16" s="73"/>
      <c r="AY16" s="73"/>
      <c r="AZ16" s="73"/>
      <c r="BA16" s="73"/>
      <c r="BB16" s="73"/>
      <c r="BC16" s="73"/>
      <c r="BD16" s="74" t="s">
        <v>176</v>
      </c>
    </row>
    <row r="17" spans="1:56" s="52" customFormat="1" ht="16.5" customHeight="1" x14ac:dyDescent="0.25">
      <c r="A17" s="253"/>
      <c r="B17" s="165" t="s">
        <v>69</v>
      </c>
      <c r="C17" s="166" t="s">
        <v>70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102"/>
      <c r="AM17" s="102"/>
      <c r="AN17" s="102"/>
      <c r="AO17" s="102"/>
      <c r="AP17" s="102" t="s">
        <v>100</v>
      </c>
      <c r="AQ17" s="102"/>
      <c r="AR17" s="102"/>
      <c r="AS17" s="102"/>
      <c r="AT17" s="102"/>
      <c r="AU17" s="72" t="s">
        <v>95</v>
      </c>
      <c r="AV17" s="66"/>
      <c r="AW17" s="66"/>
      <c r="AX17" s="66"/>
      <c r="AY17" s="66"/>
      <c r="AZ17" s="66"/>
      <c r="BA17" s="66"/>
      <c r="BB17" s="66"/>
      <c r="BC17" s="66"/>
      <c r="BD17" s="70" t="s">
        <v>98</v>
      </c>
    </row>
    <row r="18" spans="1:56" s="52" customFormat="1" x14ac:dyDescent="0.25">
      <c r="A18" s="253"/>
      <c r="B18" s="155" t="s">
        <v>71</v>
      </c>
      <c r="C18" s="155" t="s">
        <v>135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5"/>
      <c r="U18" s="82"/>
      <c r="V18" s="82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101"/>
      <c r="AM18" s="101"/>
      <c r="AN18" s="101"/>
      <c r="AO18" s="101"/>
      <c r="AP18" s="101" t="s">
        <v>92</v>
      </c>
      <c r="AQ18" s="79"/>
      <c r="AR18" s="79"/>
      <c r="AS18" s="79"/>
      <c r="AT18" s="113"/>
      <c r="AU18" s="55"/>
      <c r="AV18" s="82"/>
      <c r="AW18" s="82"/>
      <c r="AX18" s="82"/>
      <c r="AY18" s="82"/>
      <c r="AZ18" s="82"/>
      <c r="BA18" s="82"/>
      <c r="BB18" s="82"/>
      <c r="BC18" s="82"/>
      <c r="BD18" s="7" t="s">
        <v>92</v>
      </c>
    </row>
    <row r="19" spans="1:56" x14ac:dyDescent="0.25">
      <c r="A19" s="253"/>
      <c r="B19" s="155" t="s">
        <v>85</v>
      </c>
      <c r="C19" s="155" t="s">
        <v>136</v>
      </c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42"/>
      <c r="O19" s="11"/>
      <c r="P19" s="11"/>
      <c r="Q19" s="11"/>
      <c r="R19" s="11"/>
      <c r="S19" s="11"/>
      <c r="T19" s="55"/>
      <c r="U19" s="82"/>
      <c r="V19" s="8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01"/>
      <c r="AM19" s="101"/>
      <c r="AN19" s="101"/>
      <c r="AO19" s="101"/>
      <c r="AP19" s="101"/>
      <c r="AQ19" s="79"/>
      <c r="AR19" s="79"/>
      <c r="AS19" s="79"/>
      <c r="AT19" s="113"/>
      <c r="AU19" s="55" t="s">
        <v>93</v>
      </c>
      <c r="AV19" s="82"/>
      <c r="AW19" s="82"/>
      <c r="AX19" s="82"/>
      <c r="AY19" s="82"/>
      <c r="AZ19" s="82"/>
      <c r="BA19" s="82"/>
      <c r="BB19" s="82"/>
      <c r="BC19" s="82"/>
      <c r="BD19" s="102" t="s">
        <v>93</v>
      </c>
    </row>
    <row r="20" spans="1:56" s="1" customFormat="1" x14ac:dyDescent="0.25">
      <c r="A20" s="253"/>
      <c r="B20" s="155" t="s">
        <v>72</v>
      </c>
      <c r="C20" s="155" t="s">
        <v>183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47"/>
      <c r="N20" s="147"/>
      <c r="O20" s="135"/>
      <c r="P20" s="135"/>
      <c r="Q20" s="135"/>
      <c r="R20" s="135"/>
      <c r="S20" s="135"/>
      <c r="T20" s="55" t="s">
        <v>93</v>
      </c>
      <c r="U20" s="82"/>
      <c r="V20" s="82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79"/>
      <c r="AR20" s="79"/>
      <c r="AS20" s="79"/>
      <c r="AT20" s="113"/>
      <c r="AU20" s="55"/>
      <c r="AV20" s="82"/>
      <c r="AW20" s="82"/>
      <c r="AX20" s="82"/>
      <c r="AY20" s="82"/>
      <c r="AZ20" s="82"/>
      <c r="BA20" s="82"/>
      <c r="BB20" s="82"/>
      <c r="BC20" s="82"/>
      <c r="BD20" s="148" t="s">
        <v>93</v>
      </c>
    </row>
    <row r="21" spans="1:56" s="1" customFormat="1" x14ac:dyDescent="0.25">
      <c r="A21" s="253"/>
      <c r="B21" s="155" t="s">
        <v>74</v>
      </c>
      <c r="C21" s="155" t="s">
        <v>87</v>
      </c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7"/>
      <c r="P21" s="67"/>
      <c r="Q21" s="67"/>
      <c r="R21" s="67"/>
      <c r="S21" s="67"/>
      <c r="T21" s="55"/>
      <c r="U21" s="82"/>
      <c r="V21" s="82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101"/>
      <c r="AM21" s="101"/>
      <c r="AN21" s="101"/>
      <c r="AO21" s="101"/>
      <c r="AP21" s="101" t="s">
        <v>92</v>
      </c>
      <c r="AQ21" s="79"/>
      <c r="AR21" s="79"/>
      <c r="AS21" s="79"/>
      <c r="AT21" s="113"/>
      <c r="AU21" s="55"/>
      <c r="AV21" s="82"/>
      <c r="AW21" s="82"/>
      <c r="AX21" s="82"/>
      <c r="AY21" s="82"/>
      <c r="AZ21" s="82"/>
      <c r="BA21" s="82"/>
      <c r="BB21" s="82"/>
      <c r="BC21" s="82"/>
      <c r="BD21" s="102" t="s">
        <v>92</v>
      </c>
    </row>
    <row r="22" spans="1:56" s="1" customFormat="1" x14ac:dyDescent="0.25">
      <c r="A22" s="253"/>
      <c r="B22" s="167" t="s">
        <v>116</v>
      </c>
      <c r="C22" s="167" t="s">
        <v>137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47"/>
      <c r="N22" s="147"/>
      <c r="O22" s="135"/>
      <c r="P22" s="135"/>
      <c r="Q22" s="135"/>
      <c r="R22" s="135"/>
      <c r="S22" s="135" t="s">
        <v>92</v>
      </c>
      <c r="T22" s="55"/>
      <c r="U22" s="82"/>
      <c r="V22" s="82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79"/>
      <c r="AR22" s="79"/>
      <c r="AS22" s="79"/>
      <c r="AT22" s="113"/>
      <c r="AU22" s="55"/>
      <c r="AV22" s="82"/>
      <c r="AW22" s="82"/>
      <c r="AX22" s="82"/>
      <c r="AY22" s="82"/>
      <c r="AZ22" s="82"/>
      <c r="BA22" s="82"/>
      <c r="BB22" s="82"/>
      <c r="BC22" s="82"/>
      <c r="BD22" s="148" t="s">
        <v>92</v>
      </c>
    </row>
    <row r="23" spans="1:56" s="1" customFormat="1" x14ac:dyDescent="0.25">
      <c r="A23" s="253"/>
      <c r="B23" s="167" t="s">
        <v>179</v>
      </c>
      <c r="C23" s="167" t="s">
        <v>180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47"/>
      <c r="N23" s="147"/>
      <c r="O23" s="135"/>
      <c r="P23" s="135"/>
      <c r="Q23" s="135"/>
      <c r="R23" s="135"/>
      <c r="S23" s="135"/>
      <c r="T23" s="55"/>
      <c r="U23" s="82"/>
      <c r="V23" s="82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 t="s">
        <v>92</v>
      </c>
      <c r="AQ23" s="79"/>
      <c r="AR23" s="79"/>
      <c r="AS23" s="79"/>
      <c r="AT23" s="113"/>
      <c r="AU23" s="55"/>
      <c r="AV23" s="82"/>
      <c r="AW23" s="82"/>
      <c r="AX23" s="82"/>
      <c r="AY23" s="82"/>
      <c r="AZ23" s="82"/>
      <c r="BA23" s="82"/>
      <c r="BB23" s="82"/>
      <c r="BC23" s="82"/>
      <c r="BD23" s="148" t="s">
        <v>188</v>
      </c>
    </row>
    <row r="24" spans="1:56" x14ac:dyDescent="0.25">
      <c r="A24" s="253"/>
      <c r="B24" s="168" t="s">
        <v>75</v>
      </c>
      <c r="C24" s="168" t="s">
        <v>76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 t="s">
        <v>100</v>
      </c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69" t="s">
        <v>100</v>
      </c>
    </row>
    <row r="25" spans="1:56" x14ac:dyDescent="0.25">
      <c r="A25" s="253"/>
      <c r="B25" s="169" t="s">
        <v>77</v>
      </c>
      <c r="C25" s="169" t="s">
        <v>138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08"/>
      <c r="AM25" s="108"/>
      <c r="AN25" s="108"/>
      <c r="AO25" s="108"/>
      <c r="AP25" s="108" t="s">
        <v>100</v>
      </c>
      <c r="AQ25" s="108"/>
      <c r="AR25" s="108"/>
      <c r="AS25" s="108"/>
      <c r="AT25" s="108"/>
      <c r="AU25" s="108"/>
      <c r="AV25" s="16"/>
      <c r="AW25" s="16"/>
      <c r="AX25" s="16"/>
      <c r="AY25" s="16"/>
      <c r="AZ25" s="16"/>
      <c r="BA25" s="16"/>
      <c r="BB25" s="16"/>
      <c r="BC25" s="16"/>
      <c r="BD25" s="70" t="s">
        <v>100</v>
      </c>
    </row>
    <row r="26" spans="1:56" x14ac:dyDescent="0.25">
      <c r="A26" s="253"/>
      <c r="B26" s="155" t="s">
        <v>101</v>
      </c>
      <c r="C26" s="155" t="s">
        <v>139</v>
      </c>
      <c r="D26" s="11"/>
      <c r="E26" s="11"/>
      <c r="F26" s="11"/>
      <c r="G26" s="11"/>
      <c r="H26" s="11"/>
      <c r="I26" s="11"/>
      <c r="J26" s="11"/>
      <c r="K26" s="11"/>
      <c r="L26" s="11"/>
      <c r="M26" s="42"/>
      <c r="N26" s="42"/>
      <c r="O26" s="11"/>
      <c r="P26" s="11"/>
      <c r="Q26" s="11"/>
      <c r="R26" s="11"/>
      <c r="S26" s="11"/>
      <c r="T26" s="55"/>
      <c r="U26" s="82"/>
      <c r="V26" s="8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01"/>
      <c r="AM26" s="101"/>
      <c r="AN26" s="101"/>
      <c r="AO26" s="17"/>
      <c r="AP26" s="17"/>
      <c r="AQ26" s="112"/>
      <c r="AR26" s="112"/>
      <c r="AS26" s="79"/>
      <c r="AT26" s="113"/>
      <c r="AU26" s="55"/>
      <c r="AV26" s="82"/>
      <c r="AW26" s="82"/>
      <c r="AX26" s="82"/>
      <c r="AY26" s="82"/>
      <c r="AZ26" s="82"/>
      <c r="BA26" s="82"/>
      <c r="BB26" s="82"/>
      <c r="BC26" s="82"/>
      <c r="BD26" s="7"/>
    </row>
    <row r="27" spans="1:56" s="1" customFormat="1" x14ac:dyDescent="0.25">
      <c r="A27" s="253"/>
      <c r="B27" s="155" t="s">
        <v>143</v>
      </c>
      <c r="C27" s="155" t="s">
        <v>144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1"/>
      <c r="N27" s="101"/>
      <c r="O27" s="104"/>
      <c r="P27" s="104"/>
      <c r="Q27" s="104"/>
      <c r="R27" s="104"/>
      <c r="S27" s="104"/>
      <c r="T27" s="55"/>
      <c r="U27" s="82"/>
      <c r="V27" s="82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7"/>
      <c r="AP27" s="17"/>
      <c r="AQ27" s="112"/>
      <c r="AR27" s="112"/>
      <c r="AS27" s="79"/>
      <c r="AT27" s="113"/>
      <c r="AU27" s="55"/>
      <c r="AV27" s="82"/>
      <c r="AW27" s="82"/>
      <c r="AX27" s="82"/>
      <c r="AY27" s="82"/>
      <c r="AZ27" s="82"/>
      <c r="BA27" s="82"/>
      <c r="BB27" s="82"/>
      <c r="BC27" s="82"/>
      <c r="BD27" s="102"/>
    </row>
    <row r="28" spans="1:56" s="1" customFormat="1" ht="24" x14ac:dyDescent="0.25">
      <c r="A28" s="253"/>
      <c r="B28" s="155" t="s">
        <v>146</v>
      </c>
      <c r="C28" s="155" t="s">
        <v>147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1"/>
      <c r="N28" s="101"/>
      <c r="O28" s="104"/>
      <c r="P28" s="104"/>
      <c r="Q28" s="104"/>
      <c r="R28" s="104"/>
      <c r="S28" s="104"/>
      <c r="T28" s="55"/>
      <c r="U28" s="82"/>
      <c r="V28" s="82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7"/>
      <c r="AP28" s="17"/>
      <c r="AQ28" s="112"/>
      <c r="AR28" s="112"/>
      <c r="AS28" s="79"/>
      <c r="AT28" s="113"/>
      <c r="AU28" s="55"/>
      <c r="AV28" s="82"/>
      <c r="AW28" s="82"/>
      <c r="AX28" s="82"/>
      <c r="AY28" s="82"/>
      <c r="AZ28" s="82"/>
      <c r="BA28" s="82"/>
      <c r="BB28" s="82"/>
      <c r="BC28" s="82"/>
      <c r="BD28" s="102"/>
    </row>
    <row r="29" spans="1:56" s="1" customFormat="1" x14ac:dyDescent="0.25">
      <c r="A29" s="253"/>
      <c r="B29" s="155" t="s">
        <v>148</v>
      </c>
      <c r="C29" s="155" t="s">
        <v>149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1"/>
      <c r="N29" s="101"/>
      <c r="O29" s="104"/>
      <c r="P29" s="104"/>
      <c r="Q29" s="104"/>
      <c r="R29" s="104"/>
      <c r="S29" s="104"/>
      <c r="T29" s="55"/>
      <c r="U29" s="82"/>
      <c r="V29" s="82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7"/>
      <c r="AP29" s="17" t="s">
        <v>92</v>
      </c>
      <c r="AQ29" s="112"/>
      <c r="AR29" s="112"/>
      <c r="AS29" s="79"/>
      <c r="AT29" s="113"/>
      <c r="AU29" s="55"/>
      <c r="AV29" s="82"/>
      <c r="AW29" s="82"/>
      <c r="AX29" s="82"/>
      <c r="AY29" s="82"/>
      <c r="AZ29" s="82"/>
      <c r="BA29" s="82"/>
      <c r="BB29" s="82"/>
      <c r="BC29" s="82"/>
      <c r="BD29" s="102" t="s">
        <v>92</v>
      </c>
    </row>
    <row r="30" spans="1:56" s="1" customFormat="1" x14ac:dyDescent="0.25">
      <c r="A30" s="253"/>
      <c r="B30" s="155" t="s">
        <v>150</v>
      </c>
      <c r="C30" s="155" t="s">
        <v>151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1"/>
      <c r="N30" s="101"/>
      <c r="O30" s="104"/>
      <c r="P30" s="104"/>
      <c r="Q30" s="104"/>
      <c r="R30" s="104"/>
      <c r="S30" s="104"/>
      <c r="T30" s="55"/>
      <c r="U30" s="82"/>
      <c r="V30" s="82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7"/>
      <c r="AP30" s="17" t="s">
        <v>92</v>
      </c>
      <c r="AQ30" s="112"/>
      <c r="AR30" s="112"/>
      <c r="AS30" s="79"/>
      <c r="AT30" s="113"/>
      <c r="AU30" s="55"/>
      <c r="AV30" s="82"/>
      <c r="AW30" s="82"/>
      <c r="AX30" s="82"/>
      <c r="AY30" s="82"/>
      <c r="AZ30" s="82"/>
      <c r="BA30" s="82"/>
      <c r="BB30" s="82"/>
      <c r="BC30" s="82"/>
      <c r="BD30" s="102" t="s">
        <v>92</v>
      </c>
    </row>
    <row r="31" spans="1:56" s="1" customFormat="1" x14ac:dyDescent="0.25">
      <c r="A31" s="253"/>
      <c r="B31" s="155" t="s">
        <v>152</v>
      </c>
      <c r="C31" s="155" t="s">
        <v>153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1"/>
      <c r="N31" s="101"/>
      <c r="O31" s="104"/>
      <c r="P31" s="104"/>
      <c r="Q31" s="104"/>
      <c r="R31" s="104"/>
      <c r="S31" s="104"/>
      <c r="T31" s="55"/>
      <c r="U31" s="82"/>
      <c r="V31" s="82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7"/>
      <c r="AP31" s="17" t="s">
        <v>92</v>
      </c>
      <c r="AQ31" s="112"/>
      <c r="AR31" s="112"/>
      <c r="AS31" s="79"/>
      <c r="AT31" s="113"/>
      <c r="AU31" s="55"/>
      <c r="AV31" s="82"/>
      <c r="AW31" s="82"/>
      <c r="AX31" s="82"/>
      <c r="AY31" s="82"/>
      <c r="AZ31" s="82"/>
      <c r="BA31" s="82"/>
      <c r="BB31" s="82"/>
      <c r="BC31" s="82"/>
      <c r="BD31" s="102" t="s">
        <v>92</v>
      </c>
    </row>
    <row r="32" spans="1:56" s="1" customFormat="1" x14ac:dyDescent="0.25">
      <c r="A32" s="253"/>
      <c r="B32" s="155" t="s">
        <v>154</v>
      </c>
      <c r="C32" s="155" t="s">
        <v>155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1"/>
      <c r="N32" s="101"/>
      <c r="O32" s="104"/>
      <c r="P32" s="104"/>
      <c r="Q32" s="104"/>
      <c r="R32" s="104"/>
      <c r="S32" s="104"/>
      <c r="T32" s="55"/>
      <c r="U32" s="82"/>
      <c r="V32" s="82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7"/>
      <c r="AP32" s="17"/>
      <c r="AQ32" s="112"/>
      <c r="AR32" s="112"/>
      <c r="AS32" s="79"/>
      <c r="AT32" s="113"/>
      <c r="AU32" s="55"/>
      <c r="AV32" s="82"/>
      <c r="AW32" s="82"/>
      <c r="AX32" s="82"/>
      <c r="AY32" s="82"/>
      <c r="AZ32" s="82"/>
      <c r="BA32" s="82"/>
      <c r="BB32" s="82"/>
      <c r="BC32" s="82"/>
      <c r="BD32" s="102"/>
    </row>
    <row r="33" spans="1:56" s="1" customFormat="1" x14ac:dyDescent="0.25">
      <c r="A33" s="253"/>
      <c r="B33" s="170" t="s">
        <v>86</v>
      </c>
      <c r="C33" s="171" t="s">
        <v>81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1"/>
      <c r="N33" s="101"/>
      <c r="O33" s="104"/>
      <c r="P33" s="104"/>
      <c r="Q33" s="104"/>
      <c r="R33" s="104"/>
      <c r="S33" s="104"/>
      <c r="T33" s="55"/>
      <c r="U33" s="82"/>
      <c r="V33" s="8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7"/>
      <c r="AP33" s="17"/>
      <c r="AQ33" s="112"/>
      <c r="AR33" s="112"/>
      <c r="AS33" s="79"/>
      <c r="AT33" s="113"/>
      <c r="AU33" s="55"/>
      <c r="AV33" s="82"/>
      <c r="AW33" s="82"/>
      <c r="AX33" s="82"/>
      <c r="AY33" s="82"/>
      <c r="AZ33" s="82"/>
      <c r="BA33" s="82"/>
      <c r="BB33" s="82"/>
      <c r="BC33" s="82"/>
      <c r="BD33" s="102"/>
    </row>
    <row r="34" spans="1:56" s="1" customFormat="1" ht="33.75" customHeight="1" x14ac:dyDescent="0.25">
      <c r="A34" s="253"/>
      <c r="B34" s="169" t="s">
        <v>78</v>
      </c>
      <c r="C34" s="169" t="s">
        <v>156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6"/>
      <c r="AY34" s="16"/>
      <c r="AZ34" s="16"/>
      <c r="BA34" s="16"/>
      <c r="BB34" s="16"/>
      <c r="BC34" s="16"/>
      <c r="BD34" s="70"/>
    </row>
    <row r="35" spans="1:56" s="52" customFormat="1" x14ac:dyDescent="0.25">
      <c r="A35" s="253"/>
      <c r="B35" s="155" t="s">
        <v>79</v>
      </c>
      <c r="C35" s="155" t="s">
        <v>157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5"/>
      <c r="U35" s="82"/>
      <c r="V35" s="82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101"/>
      <c r="AM35" s="101"/>
      <c r="AN35" s="101"/>
      <c r="AO35" s="101"/>
      <c r="AP35" s="101"/>
      <c r="AQ35" s="79"/>
      <c r="AR35" s="79"/>
      <c r="AS35" s="79"/>
      <c r="AT35" s="113"/>
      <c r="AU35" s="55"/>
      <c r="AV35" s="82"/>
      <c r="AW35" s="82"/>
      <c r="AX35" s="82"/>
      <c r="AY35" s="82"/>
      <c r="AZ35" s="82"/>
      <c r="BA35" s="82"/>
      <c r="BB35" s="82"/>
      <c r="BC35" s="82"/>
      <c r="BD35" s="7"/>
    </row>
    <row r="36" spans="1:56" s="52" customFormat="1" ht="27" customHeight="1" x14ac:dyDescent="0.25">
      <c r="A36" s="253"/>
      <c r="B36" s="155" t="s">
        <v>114</v>
      </c>
      <c r="C36" s="167" t="s">
        <v>158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5"/>
      <c r="U36" s="82"/>
      <c r="V36" s="82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101"/>
      <c r="AM36" s="101"/>
      <c r="AN36" s="101"/>
      <c r="AO36" s="101"/>
      <c r="AP36" s="101"/>
      <c r="AQ36" s="79"/>
      <c r="AR36" s="79"/>
      <c r="AS36" s="79"/>
      <c r="AT36" s="113"/>
      <c r="AU36" s="55"/>
      <c r="AV36" s="82"/>
      <c r="AW36" s="82"/>
      <c r="AX36" s="82"/>
      <c r="AY36" s="82"/>
      <c r="AZ36" s="82"/>
      <c r="BA36" s="82"/>
      <c r="BB36" s="82"/>
      <c r="BC36" s="82"/>
      <c r="BD36" s="59"/>
    </row>
    <row r="37" spans="1:56" s="52" customFormat="1" ht="22.5" customHeight="1" x14ac:dyDescent="0.25">
      <c r="A37" s="253"/>
      <c r="B37" s="172" t="s">
        <v>80</v>
      </c>
      <c r="C37" s="171" t="s">
        <v>81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55"/>
      <c r="U37" s="82"/>
      <c r="V37" s="82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79"/>
      <c r="AR37" s="79"/>
      <c r="AS37" s="79"/>
      <c r="AT37" s="113"/>
      <c r="AU37" s="55"/>
      <c r="AV37" s="82"/>
      <c r="AW37" s="82"/>
      <c r="AX37" s="82"/>
      <c r="AY37" s="82"/>
      <c r="AZ37" s="82"/>
      <c r="BA37" s="82"/>
      <c r="BB37" s="82"/>
      <c r="BC37" s="82"/>
      <c r="BD37" s="102"/>
    </row>
    <row r="38" spans="1:56" ht="19.5" customHeight="1" x14ac:dyDescent="0.25">
      <c r="A38" s="254"/>
      <c r="B38" s="259" t="s">
        <v>96</v>
      </c>
      <c r="C38" s="25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 t="s">
        <v>133</v>
      </c>
      <c r="T38" s="18" t="s">
        <v>95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7"/>
      <c r="AN38" s="27"/>
      <c r="AO38" s="18"/>
      <c r="AP38" s="18" t="s">
        <v>169</v>
      </c>
      <c r="AQ38" s="18"/>
      <c r="AR38" s="18"/>
      <c r="AS38" s="41"/>
      <c r="AT38" s="18"/>
      <c r="AU38" s="18" t="s">
        <v>94</v>
      </c>
      <c r="AV38" s="18"/>
      <c r="AW38" s="18"/>
      <c r="AX38" s="18"/>
      <c r="AY38" s="18"/>
      <c r="AZ38" s="18"/>
      <c r="BA38" s="18"/>
      <c r="BB38" s="18"/>
      <c r="BC38" s="18"/>
      <c r="BD38" s="56" t="s">
        <v>187</v>
      </c>
    </row>
    <row r="41" spans="1:56" x14ac:dyDescent="0.25">
      <c r="A41" s="1"/>
      <c r="B41" s="13"/>
      <c r="C41" s="24" t="s">
        <v>105</v>
      </c>
    </row>
    <row r="42" spans="1:56" x14ac:dyDescent="0.25">
      <c r="A42" s="1"/>
      <c r="B42" s="20"/>
      <c r="C42" s="24" t="s">
        <v>106</v>
      </c>
    </row>
    <row r="43" spans="1:56" x14ac:dyDescent="0.25">
      <c r="A43" s="1"/>
      <c r="B43" s="21"/>
      <c r="C43" s="24" t="s">
        <v>109</v>
      </c>
    </row>
    <row r="44" spans="1:56" x14ac:dyDescent="0.25">
      <c r="A44" s="1"/>
      <c r="B44" s="22"/>
      <c r="C44" s="24" t="s">
        <v>108</v>
      </c>
    </row>
  </sheetData>
  <mergeCells count="33">
    <mergeCell ref="B38:C38"/>
    <mergeCell ref="A7:A38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64" orientation="landscape" verticalDpi="300" r:id="rId1"/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zoomScaleNormal="100" zoomScaleSheetLayoutView="55" workbookViewId="0">
      <pane xSplit="3" ySplit="1" topLeftCell="W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5" x14ac:dyDescent="0.25"/>
  <cols>
    <col min="1" max="1" width="4.5703125" style="1" customWidth="1"/>
    <col min="2" max="2" width="11.140625" style="1" customWidth="1"/>
    <col min="3" max="3" width="56" style="1" customWidth="1"/>
    <col min="4" max="16" width="5.28515625" style="1" customWidth="1"/>
    <col min="17" max="17" width="7.140625" style="1" customWidth="1"/>
    <col min="18" max="18" width="5.28515625" style="1" customWidth="1"/>
    <col min="19" max="19" width="7.5703125" style="1" customWidth="1"/>
    <col min="20" max="20" width="6.85546875" style="1" customWidth="1"/>
    <col min="21" max="33" width="5.28515625" style="1" customWidth="1"/>
    <col min="34" max="34" width="7.85546875" style="1" customWidth="1"/>
    <col min="35" max="37" width="5.28515625" style="1" customWidth="1"/>
    <col min="38" max="38" width="6.85546875" style="1" customWidth="1"/>
    <col min="39" max="41" width="5.28515625" style="1" customWidth="1"/>
    <col min="42" max="42" width="7.7109375" style="1" customWidth="1"/>
    <col min="43" max="44" width="5.28515625" style="1" customWidth="1"/>
    <col min="45" max="45" width="7.140625" style="1" bestFit="1" customWidth="1"/>
    <col min="46" max="46" width="6.85546875" style="1" customWidth="1"/>
    <col min="47" max="55" width="5.28515625" style="1" customWidth="1"/>
    <col min="56" max="56" width="15.140625" style="1" customWidth="1"/>
    <col min="57" max="16384" width="9.140625" style="1"/>
  </cols>
  <sheetData>
    <row r="1" spans="1:56" s="5" customFormat="1" ht="15" customHeight="1" x14ac:dyDescent="0.25">
      <c r="A1" s="225" t="s">
        <v>1</v>
      </c>
      <c r="B1" s="225" t="s">
        <v>2</v>
      </c>
      <c r="C1" s="226" t="s">
        <v>3</v>
      </c>
      <c r="D1" s="224" t="s">
        <v>5</v>
      </c>
      <c r="E1" s="224"/>
      <c r="F1" s="224"/>
      <c r="G1" s="224"/>
      <c r="H1" s="225" t="s">
        <v>190</v>
      </c>
      <c r="I1" s="224" t="s">
        <v>6</v>
      </c>
      <c r="J1" s="224"/>
      <c r="K1" s="224"/>
      <c r="L1" s="225" t="s">
        <v>7</v>
      </c>
      <c r="M1" s="224" t="s">
        <v>8</v>
      </c>
      <c r="N1" s="224"/>
      <c r="O1" s="224"/>
      <c r="P1" s="224"/>
      <c r="Q1" s="224" t="s">
        <v>9</v>
      </c>
      <c r="R1" s="224"/>
      <c r="S1" s="224"/>
      <c r="T1" s="224"/>
      <c r="U1" s="225" t="s">
        <v>201</v>
      </c>
      <c r="V1" s="224" t="s">
        <v>10</v>
      </c>
      <c r="W1" s="224"/>
      <c r="X1" s="224"/>
      <c r="Y1" s="225" t="s">
        <v>191</v>
      </c>
      <c r="Z1" s="224" t="s">
        <v>11</v>
      </c>
      <c r="AA1" s="224"/>
      <c r="AB1" s="224"/>
      <c r="AC1" s="225" t="s">
        <v>192</v>
      </c>
      <c r="AD1" s="224" t="s">
        <v>12</v>
      </c>
      <c r="AE1" s="224"/>
      <c r="AF1" s="224"/>
      <c r="AG1" s="224"/>
      <c r="AH1" s="231" t="s">
        <v>13</v>
      </c>
      <c r="AI1" s="232" t="s">
        <v>14</v>
      </c>
      <c r="AJ1" s="232"/>
      <c r="AK1" s="232"/>
      <c r="AL1" s="231" t="s">
        <v>15</v>
      </c>
      <c r="AM1" s="233" t="s">
        <v>16</v>
      </c>
      <c r="AN1" s="234"/>
      <c r="AO1" s="234"/>
      <c r="AP1" s="235"/>
      <c r="AQ1" s="233" t="s">
        <v>17</v>
      </c>
      <c r="AR1" s="234"/>
      <c r="AS1" s="234"/>
      <c r="AT1" s="235"/>
      <c r="AU1" s="225" t="s">
        <v>18</v>
      </c>
      <c r="AV1" s="224" t="s">
        <v>19</v>
      </c>
      <c r="AW1" s="224"/>
      <c r="AX1" s="224"/>
      <c r="AY1" s="238" t="s">
        <v>20</v>
      </c>
      <c r="AZ1" s="224" t="s">
        <v>21</v>
      </c>
      <c r="BA1" s="224"/>
      <c r="BB1" s="224"/>
      <c r="BC1" s="224"/>
      <c r="BD1" s="230" t="s">
        <v>91</v>
      </c>
    </row>
    <row r="2" spans="1:56" s="5" customFormat="1" ht="57" customHeight="1" x14ac:dyDescent="0.25">
      <c r="A2" s="225"/>
      <c r="B2" s="225"/>
      <c r="C2" s="226"/>
      <c r="D2" s="6" t="s">
        <v>32</v>
      </c>
      <c r="E2" s="6" t="s">
        <v>33</v>
      </c>
      <c r="F2" s="6" t="s">
        <v>23</v>
      </c>
      <c r="G2" s="6" t="s">
        <v>24</v>
      </c>
      <c r="H2" s="225"/>
      <c r="I2" s="6" t="s">
        <v>25</v>
      </c>
      <c r="J2" s="6" t="s">
        <v>26</v>
      </c>
      <c r="K2" s="6" t="s">
        <v>27</v>
      </c>
      <c r="L2" s="225"/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23</v>
      </c>
      <c r="T2" s="6" t="s">
        <v>24</v>
      </c>
      <c r="U2" s="225"/>
      <c r="V2" s="6" t="s">
        <v>34</v>
      </c>
      <c r="W2" s="6" t="s">
        <v>35</v>
      </c>
      <c r="X2" s="6" t="s">
        <v>36</v>
      </c>
      <c r="Y2" s="225"/>
      <c r="Z2" s="6" t="s">
        <v>37</v>
      </c>
      <c r="AA2" s="6" t="s">
        <v>38</v>
      </c>
      <c r="AB2" s="6" t="s">
        <v>39</v>
      </c>
      <c r="AC2" s="225"/>
      <c r="AD2" s="6" t="s">
        <v>37</v>
      </c>
      <c r="AE2" s="6" t="s">
        <v>38</v>
      </c>
      <c r="AF2" s="6" t="s">
        <v>39</v>
      </c>
      <c r="AG2" s="173" t="s">
        <v>40</v>
      </c>
      <c r="AH2" s="231"/>
      <c r="AI2" s="173" t="s">
        <v>25</v>
      </c>
      <c r="AJ2" s="173" t="s">
        <v>26</v>
      </c>
      <c r="AK2" s="173" t="s">
        <v>27</v>
      </c>
      <c r="AL2" s="231"/>
      <c r="AM2" s="173" t="s">
        <v>41</v>
      </c>
      <c r="AN2" s="173" t="s">
        <v>42</v>
      </c>
      <c r="AO2" s="6" t="s">
        <v>43</v>
      </c>
      <c r="AP2" s="6" t="s">
        <v>44</v>
      </c>
      <c r="AQ2" s="6" t="s">
        <v>32</v>
      </c>
      <c r="AR2" s="6" t="s">
        <v>33</v>
      </c>
      <c r="AS2" s="6" t="s">
        <v>23</v>
      </c>
      <c r="AT2" s="6" t="s">
        <v>24</v>
      </c>
      <c r="AU2" s="225"/>
      <c r="AV2" s="6" t="s">
        <v>25</v>
      </c>
      <c r="AW2" s="6" t="s">
        <v>26</v>
      </c>
      <c r="AX2" s="6" t="s">
        <v>27</v>
      </c>
      <c r="AY2" s="225"/>
      <c r="AZ2" s="6" t="s">
        <v>28</v>
      </c>
      <c r="BA2" s="6" t="s">
        <v>29</v>
      </c>
      <c r="BB2" s="6" t="s">
        <v>30</v>
      </c>
      <c r="BC2" s="6" t="s">
        <v>31</v>
      </c>
      <c r="BD2" s="230"/>
    </row>
    <row r="3" spans="1:56" s="5" customFormat="1" x14ac:dyDescent="0.25">
      <c r="A3" s="225"/>
      <c r="B3" s="225"/>
      <c r="C3" s="226"/>
      <c r="D3" s="233" t="s">
        <v>45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33" t="s">
        <v>46</v>
      </c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  <c r="AQ3" s="233" t="s">
        <v>46</v>
      </c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5"/>
      <c r="BD3" s="230"/>
    </row>
    <row r="4" spans="1:56" s="5" customFormat="1" x14ac:dyDescent="0.25">
      <c r="A4" s="225"/>
      <c r="B4" s="225"/>
      <c r="C4" s="226"/>
      <c r="D4" s="186">
        <v>35</v>
      </c>
      <c r="E4" s="186">
        <v>36</v>
      </c>
      <c r="F4" s="186">
        <v>37</v>
      </c>
      <c r="G4" s="186">
        <v>38</v>
      </c>
      <c r="H4" s="186">
        <v>39</v>
      </c>
      <c r="I4" s="186">
        <v>40</v>
      </c>
      <c r="J4" s="186">
        <v>41</v>
      </c>
      <c r="K4" s="186">
        <v>42</v>
      </c>
      <c r="L4" s="186">
        <v>43</v>
      </c>
      <c r="M4" s="186">
        <v>44</v>
      </c>
      <c r="N4" s="186">
        <v>45</v>
      </c>
      <c r="O4" s="186">
        <v>46</v>
      </c>
      <c r="P4" s="186">
        <v>47</v>
      </c>
      <c r="Q4" s="186">
        <v>48</v>
      </c>
      <c r="R4" s="186">
        <v>49</v>
      </c>
      <c r="S4" s="186">
        <v>50</v>
      </c>
      <c r="T4" s="186">
        <v>51</v>
      </c>
      <c r="U4" s="186">
        <v>52</v>
      </c>
      <c r="V4" s="186">
        <v>1</v>
      </c>
      <c r="W4" s="186">
        <v>2</v>
      </c>
      <c r="X4" s="186">
        <v>3</v>
      </c>
      <c r="Y4" s="186">
        <v>4</v>
      </c>
      <c r="Z4" s="186">
        <v>5</v>
      </c>
      <c r="AA4" s="186">
        <v>6</v>
      </c>
      <c r="AB4" s="186">
        <v>7</v>
      </c>
      <c r="AC4" s="186">
        <v>8</v>
      </c>
      <c r="AD4" s="186">
        <v>9</v>
      </c>
      <c r="AE4" s="186">
        <v>10</v>
      </c>
      <c r="AF4" s="186">
        <v>11</v>
      </c>
      <c r="AG4" s="186">
        <v>12</v>
      </c>
      <c r="AH4" s="186">
        <v>13</v>
      </c>
      <c r="AI4" s="186">
        <v>14</v>
      </c>
      <c r="AJ4" s="186">
        <v>15</v>
      </c>
      <c r="AK4" s="186">
        <v>16</v>
      </c>
      <c r="AL4" s="186">
        <v>17</v>
      </c>
      <c r="AM4" s="186">
        <v>18</v>
      </c>
      <c r="AN4" s="186">
        <v>19</v>
      </c>
      <c r="AO4" s="186">
        <v>20</v>
      </c>
      <c r="AP4" s="186">
        <v>21</v>
      </c>
      <c r="AQ4" s="186">
        <v>22</v>
      </c>
      <c r="AR4" s="186">
        <v>23</v>
      </c>
      <c r="AS4" s="186">
        <v>24</v>
      </c>
      <c r="AT4" s="186">
        <v>25</v>
      </c>
      <c r="AU4" s="186">
        <v>26</v>
      </c>
      <c r="AV4" s="186">
        <v>27</v>
      </c>
      <c r="AW4" s="186">
        <v>28</v>
      </c>
      <c r="AX4" s="186">
        <v>29</v>
      </c>
      <c r="AY4" s="186">
        <v>30</v>
      </c>
      <c r="AZ4" s="186">
        <v>31</v>
      </c>
      <c r="BA4" s="186">
        <v>32</v>
      </c>
      <c r="BB4" s="186">
        <v>33</v>
      </c>
      <c r="BC4" s="186">
        <v>34</v>
      </c>
      <c r="BD4" s="230"/>
    </row>
    <row r="5" spans="1:56" s="5" customFormat="1" x14ac:dyDescent="0.25">
      <c r="A5" s="225"/>
      <c r="B5" s="225"/>
      <c r="C5" s="226"/>
      <c r="D5" s="233" t="s">
        <v>47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33" t="s">
        <v>47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 t="s">
        <v>47</v>
      </c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5"/>
      <c r="BD5" s="230"/>
    </row>
    <row r="6" spans="1:56" s="5" customFormat="1" x14ac:dyDescent="0.25">
      <c r="A6" s="225"/>
      <c r="B6" s="225"/>
      <c r="C6" s="226"/>
      <c r="D6" s="186">
        <v>1</v>
      </c>
      <c r="E6" s="186">
        <v>2</v>
      </c>
      <c r="F6" s="186">
        <v>3</v>
      </c>
      <c r="G6" s="186">
        <v>4</v>
      </c>
      <c r="H6" s="186">
        <v>5</v>
      </c>
      <c r="I6" s="186">
        <v>6</v>
      </c>
      <c r="J6" s="186">
        <v>7</v>
      </c>
      <c r="K6" s="186">
        <v>8</v>
      </c>
      <c r="L6" s="186">
        <v>9</v>
      </c>
      <c r="M6" s="186">
        <v>10</v>
      </c>
      <c r="N6" s="186">
        <v>11</v>
      </c>
      <c r="O6" s="186">
        <v>12</v>
      </c>
      <c r="P6" s="186">
        <v>13</v>
      </c>
      <c r="Q6" s="186">
        <v>14</v>
      </c>
      <c r="R6" s="186">
        <v>15</v>
      </c>
      <c r="S6" s="186">
        <v>16</v>
      </c>
      <c r="T6" s="186">
        <v>17</v>
      </c>
      <c r="U6" s="186">
        <v>18</v>
      </c>
      <c r="V6" s="186">
        <v>19</v>
      </c>
      <c r="W6" s="186">
        <v>20</v>
      </c>
      <c r="X6" s="186">
        <v>21</v>
      </c>
      <c r="Y6" s="186">
        <v>22</v>
      </c>
      <c r="Z6" s="186">
        <v>23</v>
      </c>
      <c r="AA6" s="186">
        <v>24</v>
      </c>
      <c r="AB6" s="186">
        <v>25</v>
      </c>
      <c r="AC6" s="186">
        <v>26</v>
      </c>
      <c r="AD6" s="186">
        <v>27</v>
      </c>
      <c r="AE6" s="186">
        <v>28</v>
      </c>
      <c r="AF6" s="186">
        <v>29</v>
      </c>
      <c r="AG6" s="186">
        <v>30</v>
      </c>
      <c r="AH6" s="186">
        <v>31</v>
      </c>
      <c r="AI6" s="186">
        <v>32</v>
      </c>
      <c r="AJ6" s="186">
        <v>33</v>
      </c>
      <c r="AK6" s="186">
        <v>34</v>
      </c>
      <c r="AL6" s="186">
        <v>35</v>
      </c>
      <c r="AM6" s="186">
        <v>36</v>
      </c>
      <c r="AN6" s="186">
        <v>37</v>
      </c>
      <c r="AO6" s="186">
        <v>38</v>
      </c>
      <c r="AP6" s="186">
        <v>39</v>
      </c>
      <c r="AQ6" s="186">
        <v>40</v>
      </c>
      <c r="AR6" s="186">
        <v>41</v>
      </c>
      <c r="AS6" s="186">
        <v>42</v>
      </c>
      <c r="AT6" s="186">
        <v>43</v>
      </c>
      <c r="AU6" s="186">
        <v>44</v>
      </c>
      <c r="AV6" s="186">
        <v>45</v>
      </c>
      <c r="AW6" s="186">
        <v>46</v>
      </c>
      <c r="AX6" s="186">
        <v>47</v>
      </c>
      <c r="AY6" s="186">
        <v>48</v>
      </c>
      <c r="AZ6" s="186">
        <v>49</v>
      </c>
      <c r="BA6" s="186">
        <v>50</v>
      </c>
      <c r="BB6" s="186">
        <v>51</v>
      </c>
      <c r="BC6" s="186">
        <v>52</v>
      </c>
      <c r="BD6" s="230"/>
    </row>
    <row r="7" spans="1:56" s="52" customFormat="1" x14ac:dyDescent="0.25">
      <c r="A7" s="225" t="s">
        <v>204</v>
      </c>
      <c r="B7" s="180" t="s">
        <v>55</v>
      </c>
      <c r="C7" s="181" t="s">
        <v>56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80" t="s">
        <v>99</v>
      </c>
      <c r="T7" s="180" t="s">
        <v>95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180"/>
      <c r="AI7" s="73"/>
      <c r="AJ7" s="73"/>
      <c r="AK7" s="73"/>
      <c r="AL7" s="73"/>
      <c r="AM7" s="73"/>
      <c r="AN7" s="73"/>
      <c r="AO7" s="73"/>
      <c r="AP7" s="73" t="s">
        <v>99</v>
      </c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180" t="s">
        <v>172</v>
      </c>
    </row>
    <row r="8" spans="1:56" s="52" customFormat="1" x14ac:dyDescent="0.25">
      <c r="A8" s="225"/>
      <c r="B8" s="182" t="s">
        <v>57</v>
      </c>
      <c r="C8" s="54" t="s">
        <v>58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61" t="s">
        <v>93</v>
      </c>
      <c r="U8" s="82"/>
      <c r="V8" s="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25"/>
      <c r="AR8" s="118"/>
      <c r="AS8" s="118"/>
      <c r="AT8" s="100"/>
      <c r="AU8" s="96"/>
      <c r="AV8" s="82"/>
      <c r="AW8" s="82"/>
      <c r="AX8" s="82"/>
      <c r="AY8" s="82"/>
      <c r="AZ8" s="82"/>
      <c r="BA8" s="82"/>
      <c r="BB8" s="82"/>
      <c r="BC8" s="82"/>
      <c r="BD8" s="188" t="s">
        <v>93</v>
      </c>
    </row>
    <row r="9" spans="1:56" s="52" customFormat="1" x14ac:dyDescent="0.25">
      <c r="A9" s="225"/>
      <c r="B9" s="182" t="s">
        <v>60</v>
      </c>
      <c r="C9" s="51" t="s">
        <v>53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61"/>
      <c r="U9" s="82"/>
      <c r="V9" s="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25"/>
      <c r="AR9" s="118"/>
      <c r="AS9" s="118"/>
      <c r="AT9" s="100"/>
      <c r="AU9" s="96"/>
      <c r="AV9" s="82"/>
      <c r="AW9" s="82"/>
      <c r="AX9" s="82"/>
      <c r="AY9" s="82"/>
      <c r="AZ9" s="82"/>
      <c r="BA9" s="82"/>
      <c r="BB9" s="82"/>
      <c r="BC9" s="82"/>
      <c r="BD9" s="188" t="s">
        <v>97</v>
      </c>
    </row>
    <row r="10" spans="1:56" s="52" customFormat="1" x14ac:dyDescent="0.25">
      <c r="A10" s="225"/>
      <c r="B10" s="182" t="s">
        <v>62</v>
      </c>
      <c r="C10" s="51" t="s">
        <v>61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 t="s">
        <v>97</v>
      </c>
      <c r="T10" s="55"/>
      <c r="U10" s="82"/>
      <c r="V10" s="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 t="s">
        <v>97</v>
      </c>
      <c r="AQ10" s="25"/>
      <c r="AR10" s="118"/>
      <c r="AS10" s="118"/>
      <c r="AT10" s="100"/>
      <c r="AU10" s="96"/>
      <c r="AV10" s="82"/>
      <c r="AW10" s="82"/>
      <c r="AX10" s="82"/>
      <c r="AY10" s="82"/>
      <c r="AZ10" s="82"/>
      <c r="BA10" s="82"/>
      <c r="BB10" s="82"/>
      <c r="BC10" s="82"/>
      <c r="BD10" s="188" t="s">
        <v>97</v>
      </c>
    </row>
    <row r="11" spans="1:56" s="52" customFormat="1" x14ac:dyDescent="0.25">
      <c r="A11" s="225"/>
      <c r="B11" s="180" t="s">
        <v>63</v>
      </c>
      <c r="C11" s="83" t="s">
        <v>64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80"/>
      <c r="T11" s="73" t="s">
        <v>95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180"/>
      <c r="AW11" s="73"/>
      <c r="AX11" s="73"/>
      <c r="AY11" s="73"/>
      <c r="AZ11" s="73"/>
      <c r="BA11" s="73"/>
      <c r="BB11" s="73"/>
      <c r="BC11" s="73"/>
      <c r="BD11" s="180" t="s">
        <v>95</v>
      </c>
    </row>
    <row r="12" spans="1:56" s="52" customFormat="1" ht="24" x14ac:dyDescent="0.25">
      <c r="A12" s="225"/>
      <c r="B12" s="182" t="s">
        <v>66</v>
      </c>
      <c r="C12" s="65" t="s">
        <v>142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55" t="s">
        <v>93</v>
      </c>
      <c r="U12" s="82"/>
      <c r="V12" s="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25"/>
      <c r="AR12" s="118"/>
      <c r="AS12" s="118"/>
      <c r="AT12" s="100"/>
      <c r="AU12" s="96"/>
      <c r="AV12" s="82"/>
      <c r="AW12" s="82"/>
      <c r="AX12" s="82"/>
      <c r="AY12" s="82"/>
      <c r="AZ12" s="82"/>
      <c r="BA12" s="82"/>
      <c r="BB12" s="82"/>
      <c r="BC12" s="82"/>
      <c r="BD12" s="188" t="s">
        <v>93</v>
      </c>
    </row>
    <row r="13" spans="1:56" s="52" customFormat="1" x14ac:dyDescent="0.25">
      <c r="A13" s="225"/>
      <c r="B13" s="84" t="s">
        <v>67</v>
      </c>
      <c r="C13" s="91" t="s">
        <v>68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 t="s">
        <v>98</v>
      </c>
      <c r="T13" s="180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 t="s">
        <v>98</v>
      </c>
      <c r="AN13" s="73"/>
      <c r="AO13" s="73"/>
      <c r="AP13" s="73" t="s">
        <v>171</v>
      </c>
      <c r="AQ13" s="73"/>
      <c r="AR13" s="73"/>
      <c r="AS13" s="73" t="s">
        <v>132</v>
      </c>
      <c r="AT13" s="73" t="s">
        <v>94</v>
      </c>
      <c r="AU13" s="73"/>
      <c r="AV13" s="73"/>
      <c r="AW13" s="73"/>
      <c r="AX13" s="73"/>
      <c r="AY13" s="73"/>
      <c r="AZ13" s="73"/>
      <c r="BA13" s="73"/>
      <c r="BB13" s="73"/>
      <c r="BC13" s="73"/>
      <c r="BD13" s="180" t="s">
        <v>173</v>
      </c>
    </row>
    <row r="14" spans="1:56" s="52" customFormat="1" x14ac:dyDescent="0.25">
      <c r="A14" s="225"/>
      <c r="B14" s="56" t="s">
        <v>75</v>
      </c>
      <c r="C14" s="86" t="s">
        <v>76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 t="s">
        <v>98</v>
      </c>
      <c r="T14" s="189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 t="s">
        <v>98</v>
      </c>
      <c r="AN14" s="71"/>
      <c r="AO14" s="71"/>
      <c r="AP14" s="71" t="s">
        <v>171</v>
      </c>
      <c r="AQ14" s="71"/>
      <c r="AR14" s="71"/>
      <c r="AS14" s="71" t="s">
        <v>132</v>
      </c>
      <c r="AT14" s="71" t="s">
        <v>94</v>
      </c>
      <c r="AU14" s="71"/>
      <c r="AV14" s="71"/>
      <c r="AW14" s="71"/>
      <c r="AX14" s="71"/>
      <c r="AY14" s="71"/>
      <c r="AZ14" s="71"/>
      <c r="BA14" s="71"/>
      <c r="BB14" s="71"/>
      <c r="BC14" s="71"/>
      <c r="BD14" s="189" t="s">
        <v>173</v>
      </c>
    </row>
    <row r="15" spans="1:56" s="52" customFormat="1" x14ac:dyDescent="0.25">
      <c r="A15" s="225"/>
      <c r="B15" s="56" t="s">
        <v>77</v>
      </c>
      <c r="C15" s="81" t="s">
        <v>138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 t="s">
        <v>132</v>
      </c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 t="s">
        <v>132</v>
      </c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88" t="s">
        <v>98</v>
      </c>
    </row>
    <row r="16" spans="1:56" s="52" customFormat="1" x14ac:dyDescent="0.25">
      <c r="A16" s="225"/>
      <c r="B16" s="53" t="s">
        <v>101</v>
      </c>
      <c r="C16" s="80" t="s">
        <v>139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55"/>
      <c r="U16" s="82"/>
      <c r="V16" s="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 t="s">
        <v>92</v>
      </c>
      <c r="AQ16" s="15"/>
      <c r="AR16" s="19"/>
      <c r="AS16" s="19"/>
      <c r="AT16" s="55"/>
      <c r="AU16" s="82"/>
      <c r="AV16" s="82"/>
      <c r="AW16" s="82"/>
      <c r="AX16" s="82"/>
      <c r="AY16" s="82"/>
      <c r="AZ16" s="82"/>
      <c r="BA16" s="82"/>
      <c r="BB16" s="82"/>
      <c r="BC16" s="82"/>
      <c r="BD16" s="188" t="s">
        <v>92</v>
      </c>
    </row>
    <row r="17" spans="1:56" s="52" customFormat="1" x14ac:dyDescent="0.25">
      <c r="A17" s="225"/>
      <c r="B17" s="53" t="s">
        <v>143</v>
      </c>
      <c r="C17" s="80" t="s">
        <v>144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55"/>
      <c r="U17" s="82"/>
      <c r="V17" s="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5"/>
      <c r="AR17" s="19"/>
      <c r="AS17" s="19"/>
      <c r="AT17" s="55"/>
      <c r="AU17" s="82"/>
      <c r="AV17" s="82"/>
      <c r="AW17" s="82"/>
      <c r="AX17" s="82"/>
      <c r="AY17" s="82"/>
      <c r="AZ17" s="82"/>
      <c r="BA17" s="82"/>
      <c r="BB17" s="82"/>
      <c r="BC17" s="82"/>
      <c r="BD17" s="188"/>
    </row>
    <row r="18" spans="1:56" s="52" customFormat="1" x14ac:dyDescent="0.25">
      <c r="A18" s="225"/>
      <c r="B18" s="53" t="s">
        <v>145</v>
      </c>
      <c r="C18" s="80" t="s">
        <v>159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55"/>
      <c r="U18" s="82"/>
      <c r="V18" s="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5"/>
      <c r="AR18" s="19"/>
      <c r="AS18" s="19"/>
      <c r="AT18" s="55"/>
      <c r="AU18" s="82"/>
      <c r="AV18" s="82"/>
      <c r="AW18" s="82"/>
      <c r="AX18" s="82"/>
      <c r="AY18" s="82"/>
      <c r="AZ18" s="82"/>
      <c r="BA18" s="82"/>
      <c r="BB18" s="82"/>
      <c r="BC18" s="82"/>
      <c r="BD18" s="188"/>
    </row>
    <row r="19" spans="1:56" s="52" customFormat="1" ht="24" x14ac:dyDescent="0.25">
      <c r="A19" s="225"/>
      <c r="B19" s="53" t="s">
        <v>146</v>
      </c>
      <c r="C19" s="80" t="s">
        <v>147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55"/>
      <c r="U19" s="82"/>
      <c r="V19" s="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5"/>
      <c r="AR19" s="19"/>
      <c r="AS19" s="19"/>
      <c r="AT19" s="55"/>
      <c r="AU19" s="82"/>
      <c r="AV19" s="82"/>
      <c r="AW19" s="82"/>
      <c r="AX19" s="82"/>
      <c r="AY19" s="82"/>
      <c r="AZ19" s="82"/>
      <c r="BA19" s="82"/>
      <c r="BB19" s="82"/>
      <c r="BC19" s="82"/>
      <c r="BD19" s="188"/>
    </row>
    <row r="20" spans="1:56" s="52" customFormat="1" x14ac:dyDescent="0.25">
      <c r="A20" s="225"/>
      <c r="B20" s="53" t="s">
        <v>154</v>
      </c>
      <c r="C20" s="80" t="s">
        <v>155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 t="s">
        <v>92</v>
      </c>
      <c r="T20" s="55"/>
      <c r="U20" s="82"/>
      <c r="V20" s="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5"/>
      <c r="AR20" s="19"/>
      <c r="AS20" s="19"/>
      <c r="AT20" s="55"/>
      <c r="AU20" s="82"/>
      <c r="AV20" s="82"/>
      <c r="AW20" s="82"/>
      <c r="AX20" s="82"/>
      <c r="AY20" s="82"/>
      <c r="AZ20" s="82"/>
      <c r="BA20" s="82"/>
      <c r="BB20" s="82"/>
      <c r="BC20" s="82"/>
      <c r="BD20" s="188" t="s">
        <v>92</v>
      </c>
    </row>
    <row r="21" spans="1:56" s="52" customFormat="1" x14ac:dyDescent="0.25">
      <c r="A21" s="225"/>
      <c r="B21" s="105" t="s">
        <v>131</v>
      </c>
      <c r="C21" s="106" t="s">
        <v>88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55"/>
      <c r="U21" s="82"/>
      <c r="V21" s="82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2"/>
      <c r="AO21" s="182"/>
      <c r="AP21" s="182"/>
      <c r="AQ21" s="15"/>
      <c r="AR21" s="19"/>
      <c r="AS21" s="19"/>
      <c r="AT21" s="55"/>
      <c r="AU21" s="82"/>
      <c r="AV21" s="82"/>
      <c r="AW21" s="82"/>
      <c r="AX21" s="82"/>
      <c r="AY21" s="82"/>
      <c r="AZ21" s="82"/>
      <c r="BA21" s="82"/>
      <c r="BB21" s="82"/>
      <c r="BC21" s="82"/>
      <c r="BD21" s="188"/>
    </row>
    <row r="22" spans="1:56" s="52" customFormat="1" ht="24" x14ac:dyDescent="0.25">
      <c r="A22" s="225"/>
      <c r="B22" s="56" t="s">
        <v>78</v>
      </c>
      <c r="C22" s="81" t="s">
        <v>156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 t="s">
        <v>132</v>
      </c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 t="s">
        <v>132</v>
      </c>
      <c r="AN22" s="192"/>
      <c r="AO22" s="192"/>
      <c r="AP22" s="192" t="s">
        <v>98</v>
      </c>
      <c r="AQ22" s="192"/>
      <c r="AR22" s="192"/>
      <c r="AS22" s="192" t="s">
        <v>132</v>
      </c>
      <c r="AT22" s="192" t="s">
        <v>124</v>
      </c>
      <c r="AU22" s="192"/>
      <c r="AV22" s="192"/>
      <c r="AW22" s="192"/>
      <c r="AX22" s="192"/>
      <c r="AY22" s="192"/>
      <c r="AZ22" s="192"/>
      <c r="BA22" s="192"/>
      <c r="BB22" s="192"/>
      <c r="BC22" s="192"/>
      <c r="BD22" s="188" t="s">
        <v>174</v>
      </c>
    </row>
    <row r="23" spans="1:56" s="52" customFormat="1" x14ac:dyDescent="0.25">
      <c r="A23" s="225"/>
      <c r="B23" s="53" t="s">
        <v>79</v>
      </c>
      <c r="C23" s="80" t="s">
        <v>157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55"/>
      <c r="U23" s="82"/>
      <c r="V23" s="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 t="s">
        <v>92</v>
      </c>
      <c r="AQ23" s="15"/>
      <c r="AR23" s="19"/>
      <c r="AS23" s="19"/>
      <c r="AT23" s="55"/>
      <c r="AU23" s="82"/>
      <c r="AV23" s="82"/>
      <c r="AW23" s="82"/>
      <c r="AX23" s="82"/>
      <c r="AY23" s="82"/>
      <c r="AZ23" s="82"/>
      <c r="BA23" s="82"/>
      <c r="BB23" s="82"/>
      <c r="BC23" s="82"/>
      <c r="BD23" s="188" t="s">
        <v>92</v>
      </c>
    </row>
    <row r="24" spans="1:56" s="52" customFormat="1" ht="24" x14ac:dyDescent="0.25">
      <c r="A24" s="225"/>
      <c r="B24" s="149" t="s">
        <v>114</v>
      </c>
      <c r="C24" s="110" t="s">
        <v>158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 t="s">
        <v>92</v>
      </c>
      <c r="T24" s="55"/>
      <c r="U24" s="82"/>
      <c r="V24" s="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25"/>
      <c r="AR24" s="118"/>
      <c r="AS24" s="118"/>
      <c r="AT24" s="100"/>
      <c r="AU24" s="82"/>
      <c r="AV24" s="82"/>
      <c r="AW24" s="82"/>
      <c r="AX24" s="82"/>
      <c r="AY24" s="82"/>
      <c r="AZ24" s="82"/>
      <c r="BA24" s="82"/>
      <c r="BB24" s="82"/>
      <c r="BC24" s="82"/>
      <c r="BD24" s="188" t="s">
        <v>92</v>
      </c>
    </row>
    <row r="25" spans="1:56" s="52" customFormat="1" ht="24" x14ac:dyDescent="0.25">
      <c r="A25" s="225"/>
      <c r="B25" s="53" t="s">
        <v>122</v>
      </c>
      <c r="C25" s="110" t="s">
        <v>160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55"/>
      <c r="U25" s="82"/>
      <c r="V25" s="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 t="s">
        <v>92</v>
      </c>
      <c r="AQ25" s="25"/>
      <c r="AR25" s="118"/>
      <c r="AS25" s="118"/>
      <c r="AT25" s="100"/>
      <c r="AU25" s="82"/>
      <c r="AV25" s="82"/>
      <c r="AW25" s="82"/>
      <c r="AX25" s="82"/>
      <c r="AY25" s="82"/>
      <c r="AZ25" s="82"/>
      <c r="BA25" s="82"/>
      <c r="BB25" s="82"/>
      <c r="BC25" s="82"/>
      <c r="BD25" s="188" t="s">
        <v>92</v>
      </c>
    </row>
    <row r="26" spans="1:56" s="52" customFormat="1" x14ac:dyDescent="0.25">
      <c r="A26" s="225"/>
      <c r="B26" s="190" t="s">
        <v>80</v>
      </c>
      <c r="C26" s="179" t="s">
        <v>81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55"/>
      <c r="U26" s="82"/>
      <c r="V26" s="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25"/>
      <c r="AR26" s="118"/>
      <c r="AS26" s="118" t="s">
        <v>92</v>
      </c>
      <c r="AT26" s="100"/>
      <c r="AU26" s="82"/>
      <c r="AV26" s="82"/>
      <c r="AW26" s="82"/>
      <c r="AX26" s="82"/>
      <c r="AY26" s="82"/>
      <c r="AZ26" s="82"/>
      <c r="BA26" s="82"/>
      <c r="BB26" s="82"/>
      <c r="BC26" s="82"/>
      <c r="BD26" s="188" t="s">
        <v>92</v>
      </c>
    </row>
    <row r="27" spans="1:56" s="52" customFormat="1" x14ac:dyDescent="0.25">
      <c r="A27" s="225"/>
      <c r="B27" s="190" t="s">
        <v>89</v>
      </c>
      <c r="C27" s="179" t="s">
        <v>88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55"/>
      <c r="U27" s="82"/>
      <c r="V27" s="82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92</v>
      </c>
      <c r="AN27" s="182"/>
      <c r="AO27" s="182"/>
      <c r="AP27" s="182"/>
      <c r="AQ27" s="25"/>
      <c r="AR27" s="118"/>
      <c r="AS27" s="118"/>
      <c r="AT27" s="100"/>
      <c r="AU27" s="82"/>
      <c r="AV27" s="82"/>
      <c r="AW27" s="82"/>
      <c r="AX27" s="82"/>
      <c r="AY27" s="82"/>
      <c r="AZ27" s="82"/>
      <c r="BA27" s="82"/>
      <c r="BB27" s="82"/>
      <c r="BC27" s="82"/>
      <c r="BD27" s="188" t="s">
        <v>92</v>
      </c>
    </row>
    <row r="28" spans="1:56" s="52" customFormat="1" ht="33" customHeight="1" x14ac:dyDescent="0.25">
      <c r="A28" s="225"/>
      <c r="B28" s="56" t="s">
        <v>82</v>
      </c>
      <c r="C28" s="81" t="s">
        <v>161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 t="s">
        <v>132</v>
      </c>
      <c r="AN28" s="192"/>
      <c r="AO28" s="192"/>
      <c r="AP28" s="192" t="s">
        <v>132</v>
      </c>
      <c r="AQ28" s="192"/>
      <c r="AR28" s="192"/>
      <c r="AS28" s="192"/>
      <c r="AT28" s="192" t="s">
        <v>124</v>
      </c>
      <c r="AU28" s="192"/>
      <c r="AV28" s="192"/>
      <c r="AW28" s="188"/>
      <c r="AX28" s="192"/>
      <c r="AY28" s="192"/>
      <c r="AZ28" s="192"/>
      <c r="BA28" s="192"/>
      <c r="BB28" s="192"/>
      <c r="BC28" s="192"/>
      <c r="BD28" s="188" t="s">
        <v>134</v>
      </c>
    </row>
    <row r="29" spans="1:56" s="52" customFormat="1" ht="23.25" customHeight="1" x14ac:dyDescent="0.25">
      <c r="A29" s="225"/>
      <c r="B29" s="53" t="s">
        <v>83</v>
      </c>
      <c r="C29" s="80" t="s">
        <v>162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55"/>
      <c r="U29" s="82"/>
      <c r="V29" s="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 t="s">
        <v>92</v>
      </c>
      <c r="AQ29" s="15"/>
      <c r="AR29" s="118"/>
      <c r="AS29" s="118"/>
      <c r="AT29" s="100"/>
      <c r="AU29" s="82"/>
      <c r="AV29" s="82"/>
      <c r="AW29" s="82"/>
      <c r="AX29" s="82"/>
      <c r="AY29" s="82"/>
      <c r="AZ29" s="82"/>
      <c r="BA29" s="82"/>
      <c r="BB29" s="82"/>
      <c r="BC29" s="82"/>
      <c r="BD29" s="188" t="s">
        <v>92</v>
      </c>
    </row>
    <row r="30" spans="1:56" s="52" customFormat="1" x14ac:dyDescent="0.25">
      <c r="A30" s="225"/>
      <c r="B30" s="53" t="s">
        <v>127</v>
      </c>
      <c r="C30" s="80" t="s">
        <v>88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55"/>
      <c r="U30" s="82"/>
      <c r="V30" s="82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92</v>
      </c>
      <c r="AN30" s="182"/>
      <c r="AO30" s="182"/>
      <c r="AP30" s="182"/>
      <c r="AQ30" s="25"/>
      <c r="AR30" s="118"/>
      <c r="AS30" s="118"/>
      <c r="AT30" s="100"/>
      <c r="AU30" s="82"/>
      <c r="AV30" s="82"/>
      <c r="AW30" s="82"/>
      <c r="AX30" s="82"/>
      <c r="AY30" s="82"/>
      <c r="AZ30" s="82"/>
      <c r="BA30" s="82"/>
      <c r="BB30" s="82"/>
      <c r="BC30" s="82"/>
      <c r="BD30" s="188" t="s">
        <v>92</v>
      </c>
    </row>
    <row r="31" spans="1:56" s="52" customFormat="1" x14ac:dyDescent="0.25">
      <c r="A31" s="225"/>
      <c r="B31" s="56" t="s">
        <v>128</v>
      </c>
      <c r="C31" s="81" t="s">
        <v>163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92"/>
      <c r="AX31" s="192"/>
      <c r="AY31" s="192"/>
      <c r="AZ31" s="192"/>
      <c r="BA31" s="192"/>
      <c r="BB31" s="192"/>
      <c r="BC31" s="192"/>
      <c r="BD31" s="188"/>
    </row>
    <row r="32" spans="1:56" s="52" customFormat="1" ht="27" customHeight="1" x14ac:dyDescent="0.25">
      <c r="A32" s="225"/>
      <c r="B32" s="53" t="s">
        <v>129</v>
      </c>
      <c r="C32" s="80" t="s">
        <v>164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55"/>
      <c r="U32" s="82"/>
      <c r="V32" s="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25"/>
      <c r="AR32" s="118"/>
      <c r="AS32" s="118"/>
      <c r="AT32" s="100"/>
      <c r="AU32" s="82"/>
      <c r="AV32" s="82"/>
      <c r="AW32" s="82"/>
      <c r="AX32" s="82"/>
      <c r="AY32" s="82"/>
      <c r="AZ32" s="82"/>
      <c r="BA32" s="82"/>
      <c r="BB32" s="82"/>
      <c r="BC32" s="82"/>
      <c r="BD32" s="188"/>
    </row>
    <row r="33" spans="1:56" x14ac:dyDescent="0.25">
      <c r="A33" s="225"/>
      <c r="B33" s="194" t="s">
        <v>96</v>
      </c>
      <c r="C33" s="19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192"/>
      <c r="S33" s="188" t="s">
        <v>123</v>
      </c>
      <c r="T33" s="188" t="s">
        <v>94</v>
      </c>
      <c r="U33" s="188"/>
      <c r="V33" s="188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188" t="s">
        <v>98</v>
      </c>
      <c r="AN33" s="188"/>
      <c r="AO33" s="188"/>
      <c r="AP33" s="188" t="s">
        <v>133</v>
      </c>
      <c r="AQ33" s="188"/>
      <c r="AR33" s="188"/>
      <c r="AS33" s="188" t="s">
        <v>132</v>
      </c>
      <c r="AT33" s="188" t="s">
        <v>94</v>
      </c>
      <c r="AU33" s="192"/>
      <c r="AV33" s="192"/>
      <c r="AW33" s="192"/>
      <c r="AX33" s="192"/>
      <c r="AY33" s="192"/>
      <c r="AZ33" s="41"/>
      <c r="BA33" s="41"/>
      <c r="BB33" s="41"/>
      <c r="BC33" s="41"/>
      <c r="BD33" s="56" t="s">
        <v>175</v>
      </c>
    </row>
    <row r="35" spans="1:56" x14ac:dyDescent="0.25">
      <c r="B35" s="13"/>
      <c r="C35" s="24" t="s">
        <v>105</v>
      </c>
    </row>
    <row r="36" spans="1:56" x14ac:dyDescent="0.25">
      <c r="B36" s="20"/>
      <c r="C36" s="24" t="s">
        <v>106</v>
      </c>
    </row>
    <row r="37" spans="1:56" x14ac:dyDescent="0.25">
      <c r="B37" s="21"/>
      <c r="C37" s="24" t="s">
        <v>109</v>
      </c>
    </row>
    <row r="38" spans="1:56" x14ac:dyDescent="0.25">
      <c r="B38" s="22"/>
      <c r="C38" s="24" t="s">
        <v>108</v>
      </c>
    </row>
  </sheetData>
  <mergeCells count="33">
    <mergeCell ref="A7:A33"/>
    <mergeCell ref="B33:C33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7" right="0.7" top="0.75" bottom="0.75" header="0.3" footer="0.3"/>
  <pageSetup paperSize="9" scale="69" orientation="landscape" verticalDpi="300" r:id="rId1"/>
  <colBreaks count="1" manualBreakCount="1">
    <brk id="24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zoomScale="90" zoomScaleNormal="90" zoomScaleSheetLayoutView="40" workbookViewId="0">
      <pane xSplit="3" ySplit="1" topLeftCell="Q2" activePane="bottomRight" state="frozen"/>
      <selection pane="topRight" activeCell="D1" sqref="D1"/>
      <selection pane="bottomLeft" activeCell="A2" sqref="A2"/>
      <selection pane="bottomRight" activeCell="L33" sqref="L33"/>
    </sheetView>
  </sheetViews>
  <sheetFormatPr defaultRowHeight="15" x14ac:dyDescent="0.25"/>
  <cols>
    <col min="1" max="1" width="4.7109375" style="1" customWidth="1"/>
    <col min="2" max="2" width="12.140625" style="1" customWidth="1"/>
    <col min="3" max="3" width="56.85546875" style="1" customWidth="1"/>
    <col min="4" max="4" width="5.140625" style="1" customWidth="1"/>
    <col min="5" max="5" width="5" style="1" customWidth="1"/>
    <col min="6" max="6" width="4.85546875" style="1" customWidth="1"/>
    <col min="7" max="7" width="5" style="1" customWidth="1"/>
    <col min="8" max="8" width="5.140625" style="1" customWidth="1"/>
    <col min="9" max="10" width="5" style="1" customWidth="1"/>
    <col min="11" max="11" width="4.85546875" style="1" customWidth="1"/>
    <col min="12" max="12" width="5.42578125" style="1" customWidth="1"/>
    <col min="13" max="13" width="5" style="1" customWidth="1"/>
    <col min="14" max="14" width="4.85546875" style="1" customWidth="1"/>
    <col min="15" max="15" width="5" style="1" customWidth="1"/>
    <col min="16" max="16" width="7" style="1" customWidth="1"/>
    <col min="17" max="17" width="5.140625" style="1" customWidth="1"/>
    <col min="18" max="19" width="5" style="1" customWidth="1"/>
    <col min="20" max="20" width="8.7109375" style="1" customWidth="1"/>
    <col min="21" max="21" width="5.140625" style="1" customWidth="1"/>
    <col min="22" max="22" width="5.28515625" style="1" customWidth="1"/>
    <col min="23" max="23" width="5.42578125" style="1" customWidth="1"/>
    <col min="24" max="24" width="5.28515625" style="1" customWidth="1"/>
    <col min="25" max="25" width="5.140625" style="1" customWidth="1"/>
    <col min="26" max="26" width="5.28515625" style="1" customWidth="1"/>
    <col min="27" max="27" width="5" style="1" customWidth="1"/>
    <col min="28" max="28" width="6.5703125" style="1" customWidth="1"/>
    <col min="29" max="29" width="5.28515625" style="1" customWidth="1"/>
    <col min="30" max="30" width="5" style="1" customWidth="1"/>
    <col min="31" max="31" width="4.85546875" style="1" customWidth="1"/>
    <col min="32" max="32" width="5" style="1" customWidth="1"/>
    <col min="33" max="33" width="4.85546875" style="1" customWidth="1"/>
    <col min="34" max="35" width="5.140625" style="1" customWidth="1"/>
    <col min="36" max="36" width="7.28515625" style="1" customWidth="1"/>
    <col min="37" max="38" width="5.28515625" style="1" customWidth="1"/>
    <col min="39" max="39" width="5.140625" style="1" customWidth="1"/>
    <col min="40" max="41" width="5.28515625" style="1" customWidth="1"/>
    <col min="42" max="42" width="5.7109375" style="1" customWidth="1"/>
    <col min="43" max="43" width="5.42578125" style="1" customWidth="1"/>
    <col min="44" max="44" width="5" style="1" customWidth="1"/>
    <col min="45" max="45" width="5.28515625" style="1" customWidth="1"/>
    <col min="46" max="46" width="5.140625" style="1" customWidth="1"/>
    <col min="47" max="47" width="5" style="1" customWidth="1"/>
    <col min="48" max="48" width="5.140625" style="1" customWidth="1"/>
    <col min="49" max="49" width="5.28515625" style="1" customWidth="1"/>
    <col min="50" max="50" width="5" style="1" customWidth="1"/>
    <col min="51" max="51" width="5.28515625" style="1" customWidth="1"/>
    <col min="52" max="53" width="5.5703125" style="1" customWidth="1"/>
    <col min="54" max="54" width="5.42578125" style="1" customWidth="1"/>
    <col min="55" max="55" width="5.28515625" style="1" customWidth="1"/>
    <col min="56" max="56" width="12.42578125" style="1" customWidth="1"/>
    <col min="57" max="16384" width="9.140625" style="1"/>
  </cols>
  <sheetData>
    <row r="1" spans="1:56" s="5" customFormat="1" ht="15" customHeight="1" x14ac:dyDescent="0.25">
      <c r="A1" s="260" t="s">
        <v>1</v>
      </c>
      <c r="B1" s="260" t="s">
        <v>2</v>
      </c>
      <c r="C1" s="261" t="s">
        <v>3</v>
      </c>
      <c r="D1" s="224" t="s">
        <v>5</v>
      </c>
      <c r="E1" s="224"/>
      <c r="F1" s="224"/>
      <c r="G1" s="224"/>
      <c r="H1" s="225" t="s">
        <v>190</v>
      </c>
      <c r="I1" s="224" t="s">
        <v>6</v>
      </c>
      <c r="J1" s="224"/>
      <c r="K1" s="224"/>
      <c r="L1" s="225" t="s">
        <v>7</v>
      </c>
      <c r="M1" s="224" t="s">
        <v>8</v>
      </c>
      <c r="N1" s="224"/>
      <c r="O1" s="224"/>
      <c r="P1" s="224"/>
      <c r="Q1" s="224" t="s">
        <v>9</v>
      </c>
      <c r="R1" s="224"/>
      <c r="S1" s="224"/>
      <c r="T1" s="224"/>
      <c r="U1" s="225" t="s">
        <v>201</v>
      </c>
      <c r="V1" s="224" t="s">
        <v>10</v>
      </c>
      <c r="W1" s="224"/>
      <c r="X1" s="224"/>
      <c r="Y1" s="225" t="s">
        <v>191</v>
      </c>
      <c r="Z1" s="224" t="s">
        <v>11</v>
      </c>
      <c r="AA1" s="224"/>
      <c r="AB1" s="224"/>
      <c r="AC1" s="225" t="s">
        <v>192</v>
      </c>
      <c r="AD1" s="224" t="s">
        <v>12</v>
      </c>
      <c r="AE1" s="224"/>
      <c r="AF1" s="224"/>
      <c r="AG1" s="224"/>
      <c r="AH1" s="231" t="s">
        <v>13</v>
      </c>
      <c r="AI1" s="232" t="s">
        <v>14</v>
      </c>
      <c r="AJ1" s="232"/>
      <c r="AK1" s="232"/>
      <c r="AL1" s="231" t="s">
        <v>15</v>
      </c>
      <c r="AM1" s="233" t="s">
        <v>16</v>
      </c>
      <c r="AN1" s="234"/>
      <c r="AO1" s="234"/>
      <c r="AP1" s="235"/>
      <c r="AQ1" s="233" t="s">
        <v>17</v>
      </c>
      <c r="AR1" s="234"/>
      <c r="AS1" s="234"/>
      <c r="AT1" s="235"/>
      <c r="AU1" s="225" t="s">
        <v>18</v>
      </c>
      <c r="AV1" s="224" t="s">
        <v>19</v>
      </c>
      <c r="AW1" s="224"/>
      <c r="AX1" s="224"/>
      <c r="AY1" s="238" t="s">
        <v>20</v>
      </c>
      <c r="AZ1" s="224" t="s">
        <v>21</v>
      </c>
      <c r="BA1" s="224"/>
      <c r="BB1" s="224"/>
      <c r="BC1" s="224"/>
      <c r="BD1" s="263" t="s">
        <v>91</v>
      </c>
    </row>
    <row r="2" spans="1:56" s="5" customFormat="1" ht="57.75" customHeight="1" x14ac:dyDescent="0.25">
      <c r="A2" s="260"/>
      <c r="B2" s="260"/>
      <c r="C2" s="261"/>
      <c r="D2" s="6" t="s">
        <v>32</v>
      </c>
      <c r="E2" s="6" t="s">
        <v>33</v>
      </c>
      <c r="F2" s="6" t="s">
        <v>23</v>
      </c>
      <c r="G2" s="6" t="s">
        <v>24</v>
      </c>
      <c r="H2" s="225"/>
      <c r="I2" s="6" t="s">
        <v>25</v>
      </c>
      <c r="J2" s="6" t="s">
        <v>26</v>
      </c>
      <c r="K2" s="6" t="s">
        <v>27</v>
      </c>
      <c r="L2" s="225"/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23</v>
      </c>
      <c r="T2" s="6" t="s">
        <v>24</v>
      </c>
      <c r="U2" s="225"/>
      <c r="V2" s="6" t="s">
        <v>34</v>
      </c>
      <c r="W2" s="6" t="s">
        <v>35</v>
      </c>
      <c r="X2" s="6" t="s">
        <v>36</v>
      </c>
      <c r="Y2" s="225"/>
      <c r="Z2" s="6" t="s">
        <v>37</v>
      </c>
      <c r="AA2" s="6" t="s">
        <v>38</v>
      </c>
      <c r="AB2" s="6" t="s">
        <v>39</v>
      </c>
      <c r="AC2" s="225"/>
      <c r="AD2" s="6" t="s">
        <v>37</v>
      </c>
      <c r="AE2" s="6" t="s">
        <v>38</v>
      </c>
      <c r="AF2" s="6" t="s">
        <v>39</v>
      </c>
      <c r="AG2" s="173" t="s">
        <v>40</v>
      </c>
      <c r="AH2" s="231"/>
      <c r="AI2" s="173" t="s">
        <v>25</v>
      </c>
      <c r="AJ2" s="173" t="s">
        <v>26</v>
      </c>
      <c r="AK2" s="173" t="s">
        <v>27</v>
      </c>
      <c r="AL2" s="231"/>
      <c r="AM2" s="173" t="s">
        <v>41</v>
      </c>
      <c r="AN2" s="173" t="s">
        <v>42</v>
      </c>
      <c r="AO2" s="6" t="s">
        <v>43</v>
      </c>
      <c r="AP2" s="6" t="s">
        <v>44</v>
      </c>
      <c r="AQ2" s="6" t="s">
        <v>32</v>
      </c>
      <c r="AR2" s="6" t="s">
        <v>33</v>
      </c>
      <c r="AS2" s="6" t="s">
        <v>23</v>
      </c>
      <c r="AT2" s="6" t="s">
        <v>24</v>
      </c>
      <c r="AU2" s="225"/>
      <c r="AV2" s="6" t="s">
        <v>25</v>
      </c>
      <c r="AW2" s="6" t="s">
        <v>26</v>
      </c>
      <c r="AX2" s="6" t="s">
        <v>27</v>
      </c>
      <c r="AY2" s="225"/>
      <c r="AZ2" s="6" t="s">
        <v>28</v>
      </c>
      <c r="BA2" s="6" t="s">
        <v>29</v>
      </c>
      <c r="BB2" s="6" t="s">
        <v>30</v>
      </c>
      <c r="BC2" s="6" t="s">
        <v>31</v>
      </c>
      <c r="BD2" s="263"/>
    </row>
    <row r="3" spans="1:56" s="5" customFormat="1" x14ac:dyDescent="0.25">
      <c r="A3" s="260"/>
      <c r="B3" s="260"/>
      <c r="C3" s="261"/>
      <c r="D3" s="264" t="s">
        <v>45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64" t="s">
        <v>46</v>
      </c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6"/>
      <c r="AQ3" s="264" t="s">
        <v>46</v>
      </c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6"/>
      <c r="BD3" s="263"/>
    </row>
    <row r="4" spans="1:56" s="5" customFormat="1" x14ac:dyDescent="0.25">
      <c r="A4" s="260"/>
      <c r="B4" s="260"/>
      <c r="C4" s="261"/>
      <c r="D4" s="152">
        <v>35</v>
      </c>
      <c r="E4" s="152">
        <v>36</v>
      </c>
      <c r="F4" s="152">
        <v>37</v>
      </c>
      <c r="G4" s="152">
        <v>38</v>
      </c>
      <c r="H4" s="152">
        <v>39</v>
      </c>
      <c r="I4" s="152">
        <v>40</v>
      </c>
      <c r="J4" s="152">
        <v>41</v>
      </c>
      <c r="K4" s="152">
        <v>42</v>
      </c>
      <c r="L4" s="152">
        <v>43</v>
      </c>
      <c r="M4" s="152">
        <v>44</v>
      </c>
      <c r="N4" s="152">
        <v>45</v>
      </c>
      <c r="O4" s="152">
        <v>46</v>
      </c>
      <c r="P4" s="152">
        <v>47</v>
      </c>
      <c r="Q4" s="152">
        <v>48</v>
      </c>
      <c r="R4" s="152">
        <v>49</v>
      </c>
      <c r="S4" s="152">
        <v>50</v>
      </c>
      <c r="T4" s="152">
        <v>51</v>
      </c>
      <c r="U4" s="152">
        <v>52</v>
      </c>
      <c r="V4" s="152">
        <v>1</v>
      </c>
      <c r="W4" s="152">
        <v>2</v>
      </c>
      <c r="X4" s="152">
        <v>3</v>
      </c>
      <c r="Y4" s="152">
        <v>4</v>
      </c>
      <c r="Z4" s="152">
        <v>5</v>
      </c>
      <c r="AA4" s="152">
        <v>6</v>
      </c>
      <c r="AB4" s="152">
        <v>7</v>
      </c>
      <c r="AC4" s="152">
        <v>8</v>
      </c>
      <c r="AD4" s="152">
        <v>9</v>
      </c>
      <c r="AE4" s="152">
        <v>10</v>
      </c>
      <c r="AF4" s="152">
        <v>11</v>
      </c>
      <c r="AG4" s="152">
        <v>12</v>
      </c>
      <c r="AH4" s="152">
        <v>13</v>
      </c>
      <c r="AI4" s="152">
        <v>14</v>
      </c>
      <c r="AJ4" s="152">
        <v>15</v>
      </c>
      <c r="AK4" s="152">
        <v>16</v>
      </c>
      <c r="AL4" s="152">
        <v>17</v>
      </c>
      <c r="AM4" s="152">
        <v>18</v>
      </c>
      <c r="AN4" s="152">
        <v>19</v>
      </c>
      <c r="AO4" s="152">
        <v>20</v>
      </c>
      <c r="AP4" s="152">
        <v>21</v>
      </c>
      <c r="AQ4" s="152">
        <v>22</v>
      </c>
      <c r="AR4" s="152">
        <v>23</v>
      </c>
      <c r="AS4" s="152">
        <v>24</v>
      </c>
      <c r="AT4" s="152">
        <v>25</v>
      </c>
      <c r="AU4" s="152">
        <v>26</v>
      </c>
      <c r="AV4" s="152">
        <v>27</v>
      </c>
      <c r="AW4" s="152">
        <v>28</v>
      </c>
      <c r="AX4" s="152">
        <v>29</v>
      </c>
      <c r="AY4" s="152">
        <v>30</v>
      </c>
      <c r="AZ4" s="152">
        <v>31</v>
      </c>
      <c r="BA4" s="152">
        <v>32</v>
      </c>
      <c r="BB4" s="152">
        <v>33</v>
      </c>
      <c r="BC4" s="152">
        <v>34</v>
      </c>
      <c r="BD4" s="263"/>
    </row>
    <row r="5" spans="1:56" s="5" customFormat="1" x14ac:dyDescent="0.25">
      <c r="A5" s="260"/>
      <c r="B5" s="260"/>
      <c r="C5" s="261"/>
      <c r="D5" s="264" t="s">
        <v>47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264" t="s">
        <v>47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 t="s">
        <v>47</v>
      </c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6"/>
      <c r="BD5" s="263"/>
    </row>
    <row r="6" spans="1:56" s="5" customFormat="1" x14ac:dyDescent="0.25">
      <c r="A6" s="260"/>
      <c r="B6" s="260"/>
      <c r="C6" s="261"/>
      <c r="D6" s="152">
        <v>1</v>
      </c>
      <c r="E6" s="152">
        <v>2</v>
      </c>
      <c r="F6" s="152">
        <v>3</v>
      </c>
      <c r="G6" s="152">
        <v>4</v>
      </c>
      <c r="H6" s="152">
        <v>5</v>
      </c>
      <c r="I6" s="152">
        <v>6</v>
      </c>
      <c r="J6" s="152">
        <v>7</v>
      </c>
      <c r="K6" s="152">
        <v>8</v>
      </c>
      <c r="L6" s="152">
        <v>9</v>
      </c>
      <c r="M6" s="152">
        <v>10</v>
      </c>
      <c r="N6" s="152">
        <v>11</v>
      </c>
      <c r="O6" s="152">
        <v>12</v>
      </c>
      <c r="P6" s="152">
        <v>13</v>
      </c>
      <c r="Q6" s="152">
        <v>14</v>
      </c>
      <c r="R6" s="152">
        <v>15</v>
      </c>
      <c r="S6" s="152">
        <v>16</v>
      </c>
      <c r="T6" s="152">
        <v>17</v>
      </c>
      <c r="U6" s="152">
        <v>18</v>
      </c>
      <c r="V6" s="152">
        <v>19</v>
      </c>
      <c r="W6" s="152">
        <v>20</v>
      </c>
      <c r="X6" s="152">
        <v>21</v>
      </c>
      <c r="Y6" s="152">
        <v>22</v>
      </c>
      <c r="Z6" s="152">
        <v>23</v>
      </c>
      <c r="AA6" s="152">
        <v>24</v>
      </c>
      <c r="AB6" s="152">
        <v>25</v>
      </c>
      <c r="AC6" s="152">
        <v>26</v>
      </c>
      <c r="AD6" s="152">
        <v>27</v>
      </c>
      <c r="AE6" s="152">
        <v>28</v>
      </c>
      <c r="AF6" s="152">
        <v>29</v>
      </c>
      <c r="AG6" s="152">
        <v>30</v>
      </c>
      <c r="AH6" s="152">
        <v>31</v>
      </c>
      <c r="AI6" s="152">
        <v>32</v>
      </c>
      <c r="AJ6" s="152">
        <v>33</v>
      </c>
      <c r="AK6" s="152">
        <v>34</v>
      </c>
      <c r="AL6" s="152">
        <v>35</v>
      </c>
      <c r="AM6" s="152">
        <v>36</v>
      </c>
      <c r="AN6" s="152">
        <v>37</v>
      </c>
      <c r="AO6" s="152">
        <v>38</v>
      </c>
      <c r="AP6" s="152">
        <v>39</v>
      </c>
      <c r="AQ6" s="152">
        <v>40</v>
      </c>
      <c r="AR6" s="152">
        <v>41</v>
      </c>
      <c r="AS6" s="152">
        <v>42</v>
      </c>
      <c r="AT6" s="152">
        <v>43</v>
      </c>
      <c r="AU6" s="152">
        <v>44</v>
      </c>
      <c r="AV6" s="152">
        <v>45</v>
      </c>
      <c r="AW6" s="152">
        <v>46</v>
      </c>
      <c r="AX6" s="152">
        <v>47</v>
      </c>
      <c r="AY6" s="152">
        <v>48</v>
      </c>
      <c r="AZ6" s="152">
        <v>49</v>
      </c>
      <c r="BA6" s="152">
        <v>50</v>
      </c>
      <c r="BB6" s="152">
        <v>51</v>
      </c>
      <c r="BC6" s="152">
        <v>52</v>
      </c>
      <c r="BD6" s="263"/>
    </row>
    <row r="7" spans="1:56" s="52" customFormat="1" ht="25.5" customHeight="1" x14ac:dyDescent="0.25">
      <c r="A7" s="260" t="s">
        <v>207</v>
      </c>
      <c r="B7" s="191" t="s">
        <v>55</v>
      </c>
      <c r="C7" s="95" t="s">
        <v>56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73"/>
      <c r="T7" s="180" t="s">
        <v>99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 t="s">
        <v>98</v>
      </c>
      <c r="AF7" s="180"/>
      <c r="AG7" s="73"/>
      <c r="AH7" s="73"/>
      <c r="AI7" s="73"/>
      <c r="AJ7" s="73"/>
      <c r="AK7" s="73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89" t="s">
        <v>123</v>
      </c>
    </row>
    <row r="8" spans="1:56" s="52" customFormat="1" x14ac:dyDescent="0.25">
      <c r="A8" s="260"/>
      <c r="B8" s="183" t="s">
        <v>60</v>
      </c>
      <c r="C8" s="36" t="s">
        <v>53</v>
      </c>
      <c r="D8" s="28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3"/>
      <c r="Q8" s="4"/>
      <c r="R8" s="62"/>
      <c r="S8" s="182"/>
      <c r="T8" s="182"/>
      <c r="U8" s="82"/>
      <c r="V8" s="82"/>
      <c r="W8" s="182"/>
      <c r="X8" s="182"/>
      <c r="Y8" s="182"/>
      <c r="Z8" s="182"/>
      <c r="AA8" s="182"/>
      <c r="AB8" s="97"/>
      <c r="AC8" s="182"/>
      <c r="AD8" s="182"/>
      <c r="AE8" s="182" t="s">
        <v>92</v>
      </c>
      <c r="AF8" s="15"/>
      <c r="AG8" s="15"/>
      <c r="AH8" s="75"/>
      <c r="AI8" s="75"/>
      <c r="AJ8" s="55"/>
      <c r="AK8" s="88"/>
      <c r="AL8" s="64"/>
      <c r="AM8" s="64"/>
      <c r="AN8" s="64"/>
      <c r="AO8" s="94"/>
      <c r="AP8" s="94"/>
      <c r="AQ8" s="94"/>
      <c r="AR8" s="94"/>
      <c r="AS8" s="94"/>
      <c r="AT8" s="94"/>
      <c r="AU8" s="4"/>
      <c r="AV8" s="4"/>
      <c r="AW8" s="4"/>
      <c r="AX8" s="4"/>
      <c r="AY8" s="4"/>
      <c r="AZ8" s="4"/>
      <c r="BA8" s="4"/>
      <c r="BB8" s="4"/>
      <c r="BC8" s="4"/>
      <c r="BD8" s="38" t="s">
        <v>92</v>
      </c>
    </row>
    <row r="9" spans="1:56" s="52" customFormat="1" x14ac:dyDescent="0.25">
      <c r="A9" s="260"/>
      <c r="B9" s="183" t="s">
        <v>62</v>
      </c>
      <c r="C9" s="36" t="s">
        <v>61</v>
      </c>
      <c r="D9" s="28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3"/>
      <c r="Q9" s="4"/>
      <c r="R9" s="62"/>
      <c r="S9" s="182"/>
      <c r="T9" s="182" t="s">
        <v>97</v>
      </c>
      <c r="U9" s="82"/>
      <c r="V9" s="82"/>
      <c r="W9" s="182"/>
      <c r="X9" s="182"/>
      <c r="Y9" s="182"/>
      <c r="Z9" s="182"/>
      <c r="AA9" s="182"/>
      <c r="AB9" s="98"/>
      <c r="AC9" s="182"/>
      <c r="AD9" s="182"/>
      <c r="AE9" s="182" t="s">
        <v>92</v>
      </c>
      <c r="AF9" s="15"/>
      <c r="AG9" s="15"/>
      <c r="AH9" s="75"/>
      <c r="AI9" s="75"/>
      <c r="AJ9" s="55"/>
      <c r="AK9" s="88"/>
      <c r="AL9" s="64"/>
      <c r="AM9" s="64"/>
      <c r="AN9" s="64"/>
      <c r="AO9" s="94"/>
      <c r="AP9" s="94"/>
      <c r="AQ9" s="94"/>
      <c r="AR9" s="94"/>
      <c r="AS9" s="94"/>
      <c r="AT9" s="94"/>
      <c r="AU9" s="4"/>
      <c r="AV9" s="4"/>
      <c r="AW9" s="4"/>
      <c r="AX9" s="4"/>
      <c r="AY9" s="4"/>
      <c r="AZ9" s="4"/>
      <c r="BA9" s="4"/>
      <c r="BB9" s="4"/>
      <c r="BC9" s="4"/>
      <c r="BD9" s="38" t="s">
        <v>107</v>
      </c>
    </row>
    <row r="10" spans="1:56" s="52" customFormat="1" x14ac:dyDescent="0.25">
      <c r="A10" s="260"/>
      <c r="B10" s="191" t="s">
        <v>67</v>
      </c>
      <c r="C10" s="95" t="s">
        <v>68</v>
      </c>
      <c r="D10" s="283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73"/>
      <c r="T10" s="73" t="s">
        <v>132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 t="s">
        <v>208</v>
      </c>
      <c r="AF10" s="73"/>
      <c r="AG10" s="73" t="s">
        <v>132</v>
      </c>
      <c r="AH10" s="73"/>
      <c r="AI10" s="73" t="s">
        <v>132</v>
      </c>
      <c r="AJ10" s="73" t="s">
        <v>94</v>
      </c>
      <c r="AK10" s="73"/>
      <c r="AL10" s="89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89" t="s">
        <v>209</v>
      </c>
    </row>
    <row r="11" spans="1:56" s="52" customFormat="1" x14ac:dyDescent="0.25">
      <c r="A11" s="260"/>
      <c r="B11" s="184" t="s">
        <v>69</v>
      </c>
      <c r="C11" s="28" t="s">
        <v>70</v>
      </c>
      <c r="D11" s="283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 t="s">
        <v>132</v>
      </c>
      <c r="AF11" s="192"/>
      <c r="AG11" s="192"/>
      <c r="AH11" s="192"/>
      <c r="AI11" s="192"/>
      <c r="AJ11" s="192"/>
      <c r="AK11" s="192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 t="s">
        <v>98</v>
      </c>
    </row>
    <row r="12" spans="1:56" s="52" customFormat="1" x14ac:dyDescent="0.25">
      <c r="A12" s="260"/>
      <c r="B12" s="53" t="s">
        <v>73</v>
      </c>
      <c r="C12" s="80" t="s">
        <v>189</v>
      </c>
      <c r="D12" s="28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2"/>
      <c r="Q12" s="4"/>
      <c r="R12" s="62"/>
      <c r="S12" s="182"/>
      <c r="T12" s="182"/>
      <c r="U12" s="82"/>
      <c r="V12" s="82"/>
      <c r="W12" s="182"/>
      <c r="X12" s="182"/>
      <c r="Y12" s="182"/>
      <c r="Z12" s="182"/>
      <c r="AA12" s="182"/>
      <c r="AB12" s="97"/>
      <c r="AC12" s="182"/>
      <c r="AD12" s="182"/>
      <c r="AE12" s="182" t="s">
        <v>92</v>
      </c>
      <c r="AF12" s="15"/>
      <c r="AG12" s="15"/>
      <c r="AH12" s="75"/>
      <c r="AI12" s="75"/>
      <c r="AJ12" s="55"/>
      <c r="AK12" s="88"/>
      <c r="AL12" s="64"/>
      <c r="AM12" s="64"/>
      <c r="AN12" s="64"/>
      <c r="AO12" s="94"/>
      <c r="AP12" s="94"/>
      <c r="AQ12" s="94"/>
      <c r="AR12" s="94"/>
      <c r="AS12" s="94"/>
      <c r="AT12" s="94"/>
      <c r="AU12" s="4"/>
      <c r="AV12" s="4"/>
      <c r="AW12" s="4"/>
      <c r="AX12" s="4"/>
      <c r="AY12" s="4"/>
      <c r="AZ12" s="4"/>
      <c r="BA12" s="4"/>
      <c r="BB12" s="4"/>
      <c r="BC12" s="4"/>
      <c r="BD12" s="38" t="s">
        <v>92</v>
      </c>
    </row>
    <row r="13" spans="1:56" s="52" customFormat="1" x14ac:dyDescent="0.25">
      <c r="A13" s="260"/>
      <c r="B13" s="149" t="s">
        <v>104</v>
      </c>
      <c r="C13" s="110" t="s">
        <v>167</v>
      </c>
      <c r="D13" s="283"/>
      <c r="F13" s="4"/>
      <c r="G13" s="4"/>
      <c r="H13" s="4"/>
      <c r="I13" s="4"/>
      <c r="J13" s="4"/>
      <c r="K13" s="4"/>
      <c r="L13" s="4"/>
      <c r="M13" s="4"/>
      <c r="N13" s="4"/>
      <c r="O13" s="4"/>
      <c r="P13" s="62"/>
      <c r="Q13" s="4"/>
      <c r="R13" s="62"/>
      <c r="S13" s="182"/>
      <c r="T13" s="4" t="s">
        <v>92</v>
      </c>
      <c r="U13" s="82"/>
      <c r="V13" s="82"/>
      <c r="W13" s="182"/>
      <c r="X13" s="182"/>
      <c r="Y13" s="182"/>
      <c r="Z13" s="182"/>
      <c r="AA13" s="182"/>
      <c r="AB13" s="97"/>
      <c r="AC13" s="182"/>
      <c r="AD13" s="182"/>
      <c r="AE13" s="182"/>
      <c r="AF13" s="15"/>
      <c r="AG13" s="15"/>
      <c r="AH13" s="75"/>
      <c r="AI13" s="75"/>
      <c r="AJ13" s="55"/>
      <c r="AK13" s="88"/>
      <c r="AL13" s="64"/>
      <c r="AM13" s="64"/>
      <c r="AN13" s="64"/>
      <c r="AO13" s="94"/>
      <c r="AP13" s="94"/>
      <c r="AQ13" s="94"/>
      <c r="AR13" s="94"/>
      <c r="AS13" s="94"/>
      <c r="AT13" s="94"/>
      <c r="AU13" s="4"/>
      <c r="AV13" s="4"/>
      <c r="AW13" s="4"/>
      <c r="AX13" s="4"/>
      <c r="AY13" s="4"/>
      <c r="AZ13" s="4"/>
      <c r="BA13" s="4"/>
      <c r="BB13" s="4"/>
      <c r="BC13" s="4"/>
      <c r="BD13" s="38" t="s">
        <v>92</v>
      </c>
    </row>
    <row r="14" spans="1:56" s="52" customFormat="1" ht="28.5" customHeight="1" x14ac:dyDescent="0.25">
      <c r="A14" s="260"/>
      <c r="B14" s="85" t="s">
        <v>75</v>
      </c>
      <c r="C14" s="86" t="s">
        <v>76</v>
      </c>
      <c r="D14" s="283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1"/>
      <c r="T14" s="71" t="s">
        <v>132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 t="s">
        <v>176</v>
      </c>
      <c r="AF14" s="71"/>
      <c r="AG14" s="71" t="s">
        <v>132</v>
      </c>
      <c r="AH14" s="71"/>
      <c r="AI14" s="71" t="s">
        <v>132</v>
      </c>
      <c r="AJ14" s="71" t="s">
        <v>94</v>
      </c>
      <c r="AK14" s="189"/>
      <c r="AL14" s="93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3" t="s">
        <v>173</v>
      </c>
    </row>
    <row r="15" spans="1:56" s="52" customFormat="1" ht="29.25" customHeight="1" x14ac:dyDescent="0.25">
      <c r="A15" s="260"/>
      <c r="B15" s="56" t="s">
        <v>77</v>
      </c>
      <c r="C15" s="81" t="s">
        <v>138</v>
      </c>
      <c r="D15" s="28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92"/>
      <c r="T15" s="192" t="s">
        <v>132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 t="s">
        <v>171</v>
      </c>
      <c r="AF15" s="192"/>
      <c r="AG15" s="192" t="s">
        <v>132</v>
      </c>
      <c r="AH15" s="192"/>
      <c r="AI15" s="192"/>
      <c r="AJ15" s="284" t="s">
        <v>124</v>
      </c>
      <c r="AK15" s="192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 t="s">
        <v>177</v>
      </c>
    </row>
    <row r="16" spans="1:56" s="52" customFormat="1" x14ac:dyDescent="0.25">
      <c r="A16" s="260"/>
      <c r="B16" s="53" t="s">
        <v>143</v>
      </c>
      <c r="C16" s="80" t="s">
        <v>144</v>
      </c>
      <c r="D16" s="28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2"/>
      <c r="Q16" s="4"/>
      <c r="R16" s="62"/>
      <c r="S16" s="182"/>
      <c r="T16" s="182"/>
      <c r="U16" s="82"/>
      <c r="V16" s="82"/>
      <c r="W16" s="182"/>
      <c r="X16" s="182"/>
      <c r="Y16" s="182"/>
      <c r="Z16" s="182"/>
      <c r="AA16" s="182"/>
      <c r="AB16" s="97"/>
      <c r="AC16" s="182"/>
      <c r="AD16" s="182"/>
      <c r="AE16" s="182" t="s">
        <v>92</v>
      </c>
      <c r="AF16" s="15"/>
      <c r="AG16" s="15"/>
      <c r="AH16" s="75"/>
      <c r="AI16" s="75"/>
      <c r="AJ16" s="55"/>
      <c r="AK16" s="88"/>
      <c r="AL16" s="64"/>
      <c r="AM16" s="64"/>
      <c r="AN16" s="64"/>
      <c r="AO16" s="94"/>
      <c r="AP16" s="94"/>
      <c r="AQ16" s="94"/>
      <c r="AR16" s="94"/>
      <c r="AS16" s="94"/>
      <c r="AT16" s="94"/>
      <c r="AU16" s="4"/>
      <c r="AV16" s="4"/>
      <c r="AW16" s="4"/>
      <c r="AX16" s="4"/>
      <c r="AY16" s="4"/>
      <c r="AZ16" s="4"/>
      <c r="BA16" s="4"/>
      <c r="BB16" s="4"/>
      <c r="BC16" s="4"/>
      <c r="BD16" s="38" t="s">
        <v>92</v>
      </c>
    </row>
    <row r="17" spans="1:56" s="52" customFormat="1" x14ac:dyDescent="0.25">
      <c r="A17" s="260"/>
      <c r="B17" s="53" t="s">
        <v>145</v>
      </c>
      <c r="C17" s="80" t="s">
        <v>159</v>
      </c>
      <c r="D17" s="28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2"/>
      <c r="Q17" s="4"/>
      <c r="R17" s="62"/>
      <c r="S17" s="182"/>
      <c r="T17" s="182"/>
      <c r="U17" s="82"/>
      <c r="V17" s="82"/>
      <c r="W17" s="182"/>
      <c r="X17" s="182"/>
      <c r="Y17" s="182"/>
      <c r="Z17" s="182"/>
      <c r="AA17" s="182"/>
      <c r="AB17" s="97"/>
      <c r="AC17" s="182"/>
      <c r="AD17" s="182"/>
      <c r="AE17" s="182" t="s">
        <v>92</v>
      </c>
      <c r="AF17" s="15"/>
      <c r="AG17" s="15"/>
      <c r="AH17" s="75"/>
      <c r="AI17" s="75"/>
      <c r="AJ17" s="55"/>
      <c r="AK17" s="88"/>
      <c r="AL17" s="64"/>
      <c r="AM17" s="64"/>
      <c r="AN17" s="64"/>
      <c r="AO17" s="94"/>
      <c r="AP17" s="94"/>
      <c r="AQ17" s="94"/>
      <c r="AR17" s="94"/>
      <c r="AS17" s="94"/>
      <c r="AT17" s="94"/>
      <c r="AU17" s="4"/>
      <c r="AV17" s="4"/>
      <c r="AW17" s="4"/>
      <c r="AX17" s="4"/>
      <c r="AY17" s="4"/>
      <c r="AZ17" s="4"/>
      <c r="BA17" s="4"/>
      <c r="BB17" s="4"/>
      <c r="BC17" s="4"/>
      <c r="BD17" s="38" t="s">
        <v>92</v>
      </c>
    </row>
    <row r="18" spans="1:56" s="52" customFormat="1" ht="24" x14ac:dyDescent="0.25">
      <c r="A18" s="260"/>
      <c r="B18" s="53" t="s">
        <v>146</v>
      </c>
      <c r="C18" s="80" t="s">
        <v>147</v>
      </c>
      <c r="D18" s="28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2"/>
      <c r="Q18" s="4"/>
      <c r="R18" s="62"/>
      <c r="S18" s="182"/>
      <c r="T18" s="182"/>
      <c r="U18" s="82"/>
      <c r="V18" s="82"/>
      <c r="W18" s="182"/>
      <c r="X18" s="182"/>
      <c r="Y18" s="182"/>
      <c r="Z18" s="182"/>
      <c r="AA18" s="182"/>
      <c r="AB18" s="97"/>
      <c r="AC18" s="182"/>
      <c r="AD18" s="182"/>
      <c r="AE18" s="182" t="s">
        <v>92</v>
      </c>
      <c r="AF18" s="15"/>
      <c r="AG18" s="15"/>
      <c r="AH18" s="75"/>
      <c r="AI18" s="75"/>
      <c r="AJ18" s="55"/>
      <c r="AK18" s="88"/>
      <c r="AL18" s="64"/>
      <c r="AM18" s="64"/>
      <c r="AN18" s="64"/>
      <c r="AO18" s="94"/>
      <c r="AP18" s="94"/>
      <c r="AQ18" s="94"/>
      <c r="AR18" s="94"/>
      <c r="AS18" s="94"/>
      <c r="AT18" s="94"/>
      <c r="AU18" s="4"/>
      <c r="AV18" s="4"/>
      <c r="AW18" s="4"/>
      <c r="AX18" s="4"/>
      <c r="AY18" s="4"/>
      <c r="AZ18" s="4"/>
      <c r="BA18" s="4"/>
      <c r="BB18" s="4"/>
      <c r="BC18" s="4"/>
      <c r="BD18" s="38" t="s">
        <v>92</v>
      </c>
    </row>
    <row r="19" spans="1:56" s="52" customFormat="1" x14ac:dyDescent="0.25">
      <c r="A19" s="260"/>
      <c r="B19" s="53" t="s">
        <v>166</v>
      </c>
      <c r="C19" s="80" t="s">
        <v>178</v>
      </c>
      <c r="D19" s="28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2"/>
      <c r="Q19" s="4"/>
      <c r="R19" s="62"/>
      <c r="S19" s="182"/>
      <c r="T19" s="182"/>
      <c r="U19" s="82"/>
      <c r="V19" s="82"/>
      <c r="W19" s="182"/>
      <c r="X19" s="182"/>
      <c r="Y19" s="182"/>
      <c r="Z19" s="182"/>
      <c r="AA19" s="182"/>
      <c r="AB19" s="97"/>
      <c r="AC19" s="182"/>
      <c r="AD19" s="182"/>
      <c r="AE19" s="182" t="s">
        <v>92</v>
      </c>
      <c r="AF19" s="15"/>
      <c r="AG19" s="15"/>
      <c r="AH19" s="75"/>
      <c r="AI19" s="75"/>
      <c r="AJ19" s="55"/>
      <c r="AK19" s="88"/>
      <c r="AL19" s="64"/>
      <c r="AM19" s="64"/>
      <c r="AN19" s="64"/>
      <c r="AO19" s="94"/>
      <c r="AP19" s="94"/>
      <c r="AQ19" s="94"/>
      <c r="AR19" s="94"/>
      <c r="AS19" s="94"/>
      <c r="AT19" s="94"/>
      <c r="AU19" s="4"/>
      <c r="AV19" s="4"/>
      <c r="AW19" s="4"/>
      <c r="AX19" s="4"/>
      <c r="AY19" s="4"/>
      <c r="AZ19" s="4"/>
      <c r="BA19" s="4"/>
      <c r="BB19" s="4"/>
      <c r="BC19" s="4"/>
      <c r="BD19" s="38" t="s">
        <v>92</v>
      </c>
    </row>
    <row r="20" spans="1:56" s="52" customFormat="1" x14ac:dyDescent="0.25">
      <c r="A20" s="260"/>
      <c r="B20" s="53" t="s">
        <v>86</v>
      </c>
      <c r="C20" s="80" t="s">
        <v>81</v>
      </c>
      <c r="D20" s="28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2"/>
      <c r="Q20" s="4"/>
      <c r="R20" s="62"/>
      <c r="S20" s="182"/>
      <c r="T20" s="182"/>
      <c r="U20" s="82"/>
      <c r="V20" s="82"/>
      <c r="W20" s="182"/>
      <c r="X20" s="182"/>
      <c r="Y20" s="182"/>
      <c r="Z20" s="182"/>
      <c r="AA20" s="182"/>
      <c r="AB20" s="97"/>
      <c r="AC20" s="182"/>
      <c r="AD20" s="182"/>
      <c r="AE20" s="182"/>
      <c r="AF20" s="15"/>
      <c r="AG20" s="15" t="s">
        <v>92</v>
      </c>
      <c r="AH20" s="75"/>
      <c r="AI20" s="75"/>
      <c r="AJ20" s="55"/>
      <c r="AK20" s="88"/>
      <c r="AL20" s="64"/>
      <c r="AM20" s="64"/>
      <c r="AN20" s="64"/>
      <c r="AO20" s="94"/>
      <c r="AP20" s="94"/>
      <c r="AQ20" s="94"/>
      <c r="AR20" s="94"/>
      <c r="AS20" s="94"/>
      <c r="AT20" s="94"/>
      <c r="AU20" s="4"/>
      <c r="AV20" s="4"/>
      <c r="AW20" s="4"/>
      <c r="AX20" s="4"/>
      <c r="AY20" s="4"/>
      <c r="AZ20" s="4"/>
      <c r="BA20" s="4"/>
      <c r="BB20" s="4"/>
      <c r="BC20" s="4"/>
      <c r="BD20" s="38" t="s">
        <v>92</v>
      </c>
    </row>
    <row r="21" spans="1:56" s="52" customFormat="1" x14ac:dyDescent="0.25">
      <c r="A21" s="260"/>
      <c r="B21" s="53" t="s">
        <v>168</v>
      </c>
      <c r="C21" s="80" t="s">
        <v>88</v>
      </c>
      <c r="D21" s="283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9"/>
      <c r="T21" s="19" t="s">
        <v>92</v>
      </c>
      <c r="U21" s="82"/>
      <c r="V21" s="82"/>
      <c r="W21" s="182"/>
      <c r="X21" s="182"/>
      <c r="Y21" s="182"/>
      <c r="Z21" s="182"/>
      <c r="AA21" s="182"/>
      <c r="AB21" s="97"/>
      <c r="AC21" s="182"/>
      <c r="AD21" s="182"/>
      <c r="AE21" s="182"/>
      <c r="AF21" s="15"/>
      <c r="AG21" s="15"/>
      <c r="AH21" s="75"/>
      <c r="AI21" s="75"/>
      <c r="AJ21" s="55"/>
      <c r="AK21" s="88"/>
      <c r="AL21" s="64"/>
      <c r="AM21" s="64"/>
      <c r="AN21" s="64"/>
      <c r="AO21" s="94"/>
      <c r="AP21" s="94"/>
      <c r="AQ21" s="94"/>
      <c r="AR21" s="94"/>
      <c r="AS21" s="94"/>
      <c r="AT21" s="94"/>
      <c r="AU21" s="4"/>
      <c r="AV21" s="4"/>
      <c r="AW21" s="4"/>
      <c r="AX21" s="4"/>
      <c r="AY21" s="4"/>
      <c r="AZ21" s="4"/>
      <c r="BA21" s="4"/>
      <c r="BB21" s="4"/>
      <c r="BC21" s="4"/>
      <c r="BD21" s="38" t="s">
        <v>92</v>
      </c>
    </row>
    <row r="22" spans="1:56" s="52" customFormat="1" ht="24.75" customHeight="1" x14ac:dyDescent="0.25">
      <c r="A22" s="260"/>
      <c r="B22" s="56" t="s">
        <v>128</v>
      </c>
      <c r="C22" s="81" t="s">
        <v>163</v>
      </c>
      <c r="D22" s="28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 t="s">
        <v>132</v>
      </c>
      <c r="AF22" s="192"/>
      <c r="AG22" s="192"/>
      <c r="AH22" s="192"/>
      <c r="AI22" s="192" t="s">
        <v>132</v>
      </c>
      <c r="AJ22" s="284" t="s">
        <v>124</v>
      </c>
      <c r="AK22" s="192"/>
      <c r="AL22" s="192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 t="s">
        <v>134</v>
      </c>
    </row>
    <row r="23" spans="1:56" s="52" customFormat="1" ht="26.25" customHeight="1" x14ac:dyDescent="0.25">
      <c r="A23" s="260"/>
      <c r="B23" s="53" t="s">
        <v>129</v>
      </c>
      <c r="C23" s="80" t="s">
        <v>164</v>
      </c>
      <c r="D23" s="28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82"/>
      <c r="T23" s="182"/>
      <c r="U23" s="82"/>
      <c r="V23" s="82"/>
      <c r="W23" s="182"/>
      <c r="X23" s="182"/>
      <c r="Y23" s="182"/>
      <c r="Z23" s="182"/>
      <c r="AA23" s="182"/>
      <c r="AB23" s="182"/>
      <c r="AC23" s="182"/>
      <c r="AD23" s="182"/>
      <c r="AE23" s="182"/>
      <c r="AF23" s="15"/>
      <c r="AG23" s="15"/>
      <c r="AH23" s="75"/>
      <c r="AI23" s="75"/>
      <c r="AJ23" s="99"/>
      <c r="AK23" s="88"/>
      <c r="AL23" s="64"/>
      <c r="AM23" s="64"/>
      <c r="AN23" s="64"/>
      <c r="AO23" s="94"/>
      <c r="AP23" s="94"/>
      <c r="AQ23" s="94"/>
      <c r="AR23" s="94"/>
      <c r="AS23" s="94"/>
      <c r="AT23" s="94"/>
      <c r="AU23" s="4"/>
      <c r="AV23" s="4"/>
      <c r="AW23" s="4"/>
      <c r="AX23" s="4"/>
      <c r="AY23" s="4"/>
      <c r="AZ23" s="4"/>
      <c r="BA23" s="4"/>
      <c r="BB23" s="4"/>
      <c r="BC23" s="4"/>
      <c r="BD23" s="38"/>
    </row>
    <row r="24" spans="1:56" s="52" customFormat="1" x14ac:dyDescent="0.25">
      <c r="A24" s="260"/>
      <c r="B24" s="53" t="s">
        <v>130</v>
      </c>
      <c r="C24" s="80" t="s">
        <v>81</v>
      </c>
      <c r="D24" s="28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82"/>
      <c r="T24" s="182"/>
      <c r="U24" s="82"/>
      <c r="V24" s="82"/>
      <c r="W24" s="182"/>
      <c r="X24" s="182"/>
      <c r="Y24" s="182"/>
      <c r="Z24" s="182"/>
      <c r="AA24" s="182"/>
      <c r="AB24" s="182"/>
      <c r="AC24" s="182"/>
      <c r="AD24" s="182"/>
      <c r="AE24" s="182"/>
      <c r="AF24" s="15"/>
      <c r="AG24" s="15"/>
      <c r="AH24" s="75"/>
      <c r="AI24" s="75" t="s">
        <v>92</v>
      </c>
      <c r="AJ24" s="99"/>
      <c r="AK24" s="88"/>
      <c r="AL24" s="64"/>
      <c r="AM24" s="64"/>
      <c r="AN24" s="64"/>
      <c r="AO24" s="94"/>
      <c r="AP24" s="94"/>
      <c r="AQ24" s="94"/>
      <c r="AR24" s="94"/>
      <c r="AS24" s="94"/>
      <c r="AT24" s="94"/>
      <c r="AU24" s="4"/>
      <c r="AV24" s="4"/>
      <c r="AW24" s="4"/>
      <c r="AX24" s="4"/>
      <c r="AY24" s="4"/>
      <c r="AZ24" s="4"/>
      <c r="BA24" s="4"/>
      <c r="BB24" s="4"/>
      <c r="BC24" s="4"/>
      <c r="BD24" s="38" t="s">
        <v>92</v>
      </c>
    </row>
    <row r="25" spans="1:56" s="52" customFormat="1" x14ac:dyDescent="0.25">
      <c r="A25" s="260"/>
      <c r="B25" s="56" t="s">
        <v>90</v>
      </c>
      <c r="C25" s="81" t="s">
        <v>117</v>
      </c>
      <c r="D25" s="5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88"/>
      <c r="AL25" s="64"/>
      <c r="AM25" s="64"/>
      <c r="AN25" s="64"/>
      <c r="AO25" s="94"/>
      <c r="AP25" s="94"/>
      <c r="AQ25" s="94"/>
      <c r="AR25" s="94"/>
      <c r="AS25" s="94"/>
      <c r="AT25" s="94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s="52" customFormat="1" x14ac:dyDescent="0.25">
      <c r="A26" s="260"/>
      <c r="B26" s="56" t="s">
        <v>112</v>
      </c>
      <c r="C26" s="81" t="s">
        <v>113</v>
      </c>
      <c r="D26" s="5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37"/>
      <c r="AM26" s="37"/>
      <c r="AN26" s="37"/>
      <c r="AO26" s="94"/>
      <c r="AP26" s="94"/>
      <c r="AQ26" s="94"/>
      <c r="AR26" s="94"/>
      <c r="AS26" s="94"/>
      <c r="AT26" s="94"/>
      <c r="AU26" s="37"/>
      <c r="AV26" s="37"/>
      <c r="AW26" s="37"/>
      <c r="AX26" s="37"/>
      <c r="AY26" s="37"/>
      <c r="AZ26" s="37"/>
      <c r="BA26" s="37"/>
      <c r="BB26" s="37"/>
      <c r="BC26" s="37"/>
      <c r="BD26" s="38"/>
    </row>
    <row r="27" spans="1:56" x14ac:dyDescent="0.25">
      <c r="A27" s="260"/>
      <c r="B27" s="262" t="s">
        <v>96</v>
      </c>
      <c r="C27" s="26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192"/>
      <c r="T27" s="188" t="s">
        <v>123</v>
      </c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 t="s">
        <v>194</v>
      </c>
      <c r="AF27" s="192"/>
      <c r="AG27" s="192" t="s">
        <v>132</v>
      </c>
      <c r="AH27" s="192"/>
      <c r="AI27" s="192" t="s">
        <v>132</v>
      </c>
      <c r="AJ27" s="192" t="s">
        <v>94</v>
      </c>
      <c r="AK27" s="192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40" t="s">
        <v>195</v>
      </c>
    </row>
    <row r="29" spans="1:56" x14ac:dyDescent="0.25">
      <c r="B29" s="116"/>
      <c r="C29" s="24" t="s">
        <v>105</v>
      </c>
    </row>
    <row r="30" spans="1:56" x14ac:dyDescent="0.25">
      <c r="B30" s="20"/>
      <c r="C30" s="24" t="s">
        <v>106</v>
      </c>
    </row>
    <row r="31" spans="1:56" x14ac:dyDescent="0.25">
      <c r="B31" s="21"/>
      <c r="C31" s="24" t="s">
        <v>109</v>
      </c>
    </row>
    <row r="32" spans="1:56" x14ac:dyDescent="0.25">
      <c r="B32" s="22"/>
      <c r="C32" s="24" t="s">
        <v>108</v>
      </c>
    </row>
    <row r="33" spans="2:3" x14ac:dyDescent="0.25">
      <c r="B33" s="32"/>
      <c r="C33" s="31" t="s">
        <v>110</v>
      </c>
    </row>
    <row r="34" spans="2:3" x14ac:dyDescent="0.25">
      <c r="B34" s="35"/>
      <c r="C34" s="31" t="s">
        <v>111</v>
      </c>
    </row>
  </sheetData>
  <mergeCells count="33"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58" orientation="landscape" verticalDpi="300" r:id="rId1"/>
  <colBreaks count="1" manualBreakCount="1">
    <brk id="3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 курс</vt:lpstr>
      <vt:lpstr>2 курс</vt:lpstr>
      <vt:lpstr>3 курс</vt:lpstr>
      <vt:lpstr>Кал.гр.ат. 1 курс</vt:lpstr>
      <vt:lpstr>Кал.гр.ат. 2 курс</vt:lpstr>
      <vt:lpstr>Кал.гр.ат. 3 курс</vt:lpstr>
      <vt:lpstr>'2 курс'!Область_печати</vt:lpstr>
      <vt:lpstr>'Кал.гр.ат. 2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2020-08-26T06:52:37Z</cp:lastPrinted>
  <dcterms:created xsi:type="dcterms:W3CDTF">2012-08-18T05:46:47Z</dcterms:created>
  <dcterms:modified xsi:type="dcterms:W3CDTF">2020-09-07T05:38:37Z</dcterms:modified>
</cp:coreProperties>
</file>