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план'!$A$1:$N$101</definedName>
  </definedNames>
  <calcPr calcId="144525"/>
</workbook>
</file>

<file path=xl/calcChain.xml><?xml version="1.0" encoding="utf-8"?>
<calcChain xmlns="http://schemas.openxmlformats.org/spreadsheetml/2006/main">
  <c r="E65" i="1" l="1"/>
  <c r="E70" i="1"/>
  <c r="E61" i="1" l="1"/>
  <c r="E49" i="1" l="1"/>
  <c r="G49" i="1"/>
  <c r="I49" i="1"/>
  <c r="J49" i="1"/>
  <c r="K49" i="1"/>
  <c r="L49" i="1"/>
  <c r="M49" i="1"/>
  <c r="N49" i="1"/>
  <c r="H49" i="1"/>
  <c r="F54" i="1"/>
  <c r="D54" i="1" s="1"/>
  <c r="E29" i="1"/>
  <c r="G29" i="1"/>
  <c r="I29" i="1"/>
  <c r="J29" i="1"/>
  <c r="K29" i="1"/>
  <c r="L29" i="1"/>
  <c r="M29" i="1"/>
  <c r="N29" i="1"/>
  <c r="H29" i="1"/>
  <c r="E42" i="1"/>
  <c r="G42" i="1"/>
  <c r="I42" i="1"/>
  <c r="J42" i="1"/>
  <c r="K42" i="1"/>
  <c r="L42" i="1"/>
  <c r="M42" i="1"/>
  <c r="N42" i="1"/>
  <c r="H42" i="1"/>
  <c r="E46" i="1"/>
  <c r="G46" i="1"/>
  <c r="H46" i="1"/>
  <c r="I46" i="1"/>
  <c r="J46" i="1"/>
  <c r="K46" i="1"/>
  <c r="L46" i="1"/>
  <c r="M46" i="1"/>
  <c r="N46" i="1"/>
  <c r="D32" i="1" l="1"/>
  <c r="D41" i="1" l="1"/>
  <c r="F44" i="1" l="1"/>
  <c r="F45" i="1"/>
  <c r="F43" i="1"/>
  <c r="F33" i="1"/>
  <c r="F34" i="1"/>
  <c r="F35" i="1"/>
  <c r="F36" i="1"/>
  <c r="F37" i="1"/>
  <c r="F38" i="1"/>
  <c r="F39" i="1"/>
  <c r="F40" i="1"/>
  <c r="F47" i="1"/>
  <c r="F46" i="1" s="1"/>
  <c r="F29" i="1" l="1"/>
  <c r="F42" i="1"/>
  <c r="F86" i="1"/>
  <c r="D86" i="1" s="1"/>
  <c r="F87" i="1"/>
  <c r="D87" i="1" s="1"/>
  <c r="F85" i="1"/>
  <c r="D85" i="1" s="1"/>
  <c r="F82" i="1"/>
  <c r="D82" i="1" s="1"/>
  <c r="F83" i="1"/>
  <c r="D83" i="1" s="1"/>
  <c r="F81" i="1"/>
  <c r="D81" i="1" s="1"/>
  <c r="F78" i="1"/>
  <c r="D78" i="1" s="1"/>
  <c r="F79" i="1"/>
  <c r="D79" i="1" s="1"/>
  <c r="F77" i="1"/>
  <c r="D77" i="1" s="1"/>
  <c r="F74" i="1"/>
  <c r="D74" i="1" s="1"/>
  <c r="F75" i="1"/>
  <c r="D75" i="1" s="1"/>
  <c r="F73" i="1"/>
  <c r="D73" i="1" s="1"/>
  <c r="F62" i="1"/>
  <c r="F63" i="1"/>
  <c r="D63" i="1" s="1"/>
  <c r="F64" i="1"/>
  <c r="F65" i="1"/>
  <c r="D65" i="1" s="1"/>
  <c r="F66" i="1"/>
  <c r="E66" i="1" s="1"/>
  <c r="F67" i="1"/>
  <c r="D67" i="1" s="1"/>
  <c r="F68" i="1"/>
  <c r="D68" i="1" s="1"/>
  <c r="F69" i="1"/>
  <c r="D69" i="1" s="1"/>
  <c r="F70" i="1"/>
  <c r="D70" i="1" s="1"/>
  <c r="F61" i="1"/>
  <c r="D61" i="1" s="1"/>
  <c r="F57" i="1"/>
  <c r="D57" i="1" s="1"/>
  <c r="F58" i="1"/>
  <c r="D58" i="1" s="1"/>
  <c r="F56" i="1"/>
  <c r="D56" i="1" s="1"/>
  <c r="D62" i="1" l="1"/>
  <c r="E62" i="1"/>
  <c r="E64" i="1"/>
  <c r="D64" i="1" s="1"/>
  <c r="D66" i="1"/>
  <c r="F51" i="1"/>
  <c r="D51" i="1" s="1"/>
  <c r="F52" i="1"/>
  <c r="F53" i="1"/>
  <c r="D52" i="1" l="1"/>
  <c r="F49" i="1"/>
  <c r="D53" i="1"/>
  <c r="D49" i="1" l="1"/>
  <c r="D45" i="1"/>
  <c r="F50" i="1"/>
  <c r="D50" i="1" s="1"/>
  <c r="D44" i="1"/>
  <c r="D43" i="1"/>
  <c r="D33" i="1"/>
  <c r="D34" i="1"/>
  <c r="D35" i="1"/>
  <c r="D36" i="1"/>
  <c r="D37" i="1"/>
  <c r="D38" i="1"/>
  <c r="D39" i="1"/>
  <c r="D40" i="1"/>
  <c r="D47" i="1"/>
  <c r="D46" i="1" s="1"/>
  <c r="E84" i="1"/>
  <c r="F84" i="1"/>
  <c r="G84" i="1"/>
  <c r="H84" i="1"/>
  <c r="I84" i="1"/>
  <c r="J84" i="1"/>
  <c r="K84" i="1"/>
  <c r="L84" i="1"/>
  <c r="M84" i="1"/>
  <c r="N84" i="1"/>
  <c r="E80" i="1"/>
  <c r="F80" i="1"/>
  <c r="G80" i="1"/>
  <c r="H80" i="1"/>
  <c r="I80" i="1"/>
  <c r="J80" i="1"/>
  <c r="K80" i="1"/>
  <c r="L80" i="1"/>
  <c r="M80" i="1"/>
  <c r="N80" i="1"/>
  <c r="E76" i="1"/>
  <c r="F76" i="1"/>
  <c r="G76" i="1"/>
  <c r="H76" i="1"/>
  <c r="I76" i="1"/>
  <c r="J76" i="1"/>
  <c r="K76" i="1"/>
  <c r="L76" i="1"/>
  <c r="M76" i="1"/>
  <c r="N76" i="1"/>
  <c r="E72" i="1"/>
  <c r="G72" i="1"/>
  <c r="H72" i="1"/>
  <c r="I72" i="1"/>
  <c r="J72" i="1"/>
  <c r="K72" i="1"/>
  <c r="L72" i="1"/>
  <c r="M72" i="1"/>
  <c r="N72" i="1"/>
  <c r="E60" i="1"/>
  <c r="G60" i="1"/>
  <c r="H60" i="1"/>
  <c r="I60" i="1"/>
  <c r="J60" i="1"/>
  <c r="K60" i="1"/>
  <c r="L60" i="1"/>
  <c r="M60" i="1"/>
  <c r="N60" i="1"/>
  <c r="E55" i="1"/>
  <c r="G55" i="1"/>
  <c r="H55" i="1"/>
  <c r="I55" i="1"/>
  <c r="J55" i="1"/>
  <c r="K55" i="1"/>
  <c r="L55" i="1"/>
  <c r="M55" i="1"/>
  <c r="N55" i="1"/>
  <c r="D29" i="1" l="1"/>
  <c r="D42" i="1"/>
  <c r="E71" i="1"/>
  <c r="E59" i="1" s="1"/>
  <c r="M71" i="1"/>
  <c r="M59" i="1" s="1"/>
  <c r="I71" i="1"/>
  <c r="I59" i="1" s="1"/>
  <c r="K71" i="1"/>
  <c r="K59" i="1" s="1"/>
  <c r="N71" i="1"/>
  <c r="N59" i="1" s="1"/>
  <c r="J71" i="1"/>
  <c r="J59" i="1" s="1"/>
  <c r="L71" i="1"/>
  <c r="L59" i="1" s="1"/>
  <c r="H71" i="1"/>
  <c r="H59" i="1" s="1"/>
  <c r="D84" i="1"/>
  <c r="F55" i="1"/>
  <c r="D55" i="1"/>
  <c r="F60" i="1"/>
  <c r="D60" i="1"/>
  <c r="F72" i="1"/>
  <c r="F71" i="1" s="1"/>
  <c r="D76" i="1"/>
  <c r="D80" i="1"/>
  <c r="D72" i="1"/>
  <c r="G71" i="1"/>
  <c r="G59" i="1" s="1"/>
  <c r="F59" i="1" l="1"/>
  <c r="D71" i="1"/>
  <c r="D59" i="1" s="1"/>
  <c r="K28" i="1"/>
  <c r="M28" i="1"/>
  <c r="L28" i="1" l="1"/>
  <c r="N28" i="1"/>
  <c r="I6" i="2"/>
  <c r="I7" i="2"/>
  <c r="I8" i="2"/>
  <c r="I5" i="2"/>
  <c r="C9" i="2"/>
  <c r="D9" i="2"/>
  <c r="E9" i="2"/>
  <c r="F9" i="2"/>
  <c r="G9" i="2"/>
  <c r="H9" i="2"/>
  <c r="B9" i="2"/>
  <c r="I9" i="2" l="1"/>
  <c r="M88" i="1" l="1"/>
  <c r="K88" i="1"/>
  <c r="N88" i="1"/>
  <c r="L88" i="1"/>
  <c r="H28" i="1"/>
  <c r="H88" i="1" s="1"/>
  <c r="I28" i="1"/>
  <c r="I88" i="1" s="1"/>
  <c r="J28" i="1"/>
  <c r="J88" i="1" s="1"/>
  <c r="G28" i="1"/>
  <c r="G88" i="1" s="1"/>
  <c r="F28" i="1"/>
  <c r="F88" i="1" s="1"/>
  <c r="E28" i="1"/>
  <c r="E88" i="1" s="1"/>
  <c r="D28" i="1"/>
  <c r="D88" i="1" s="1"/>
</calcChain>
</file>

<file path=xl/sharedStrings.xml><?xml version="1.0" encoding="utf-8"?>
<sst xmlns="http://schemas.openxmlformats.org/spreadsheetml/2006/main" count="261" uniqueCount="207">
  <si>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</si>
  <si>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</si>
  <si>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</si>
  <si>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</si>
  <si>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</si>
  <si>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</si>
  <si>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</si>
  <si>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</si>
  <si>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</si>
  <si>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</si>
  <si>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</si>
  <si>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</si>
  <si>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</si>
  <si>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</si>
  <si>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</si>
  <si>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</si>
  <si>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</si>
  <si>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</si>
  <si>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</si>
  <si>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</si>
  <si>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</si>
  <si>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</si>
  <si>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</si>
  <si>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</si>
  <si>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</si>
  <si>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</si>
  <si>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</si>
  <si>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</si>
  <si>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</si>
  <si>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</si>
  <si>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</si>
  <si>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</si>
  <si>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</si>
  <si>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</si>
  <si>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</si>
  <si>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</si>
  <si>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</si>
  <si>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</si>
  <si>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</si>
  <si>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</si>
  <si>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</si>
  <si>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</si>
  <si>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</si>
  <si>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</si>
  <si>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</si>
  <si>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</si>
  <si>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</si>
  <si>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</si>
  <si>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</si>
  <si>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</si>
  <si>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</si>
  <si>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</si>
  <si>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</si>
  <si>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</si>
  <si>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</si>
  <si>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</si>
  <si>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</si>
  <si>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</si>
  <si>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</si>
  <si>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</si>
  <si>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</si>
  <si>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</si>
  <si>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</si>
  <si>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</si>
  <si>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</si>
  <si>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</si>
  <si>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</si>
  <si>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</si>
  <si>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</si>
  <si>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</si>
  <si>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</si>
  <si>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</si>
  <si>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</si>
  <si>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</si>
  <si>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</si>
  <si>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</si>
  <si>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</si>
  <si>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ОП.07</t>
  </si>
  <si>
    <t>ОП.08</t>
  </si>
  <si>
    <t>ОП.09</t>
  </si>
  <si>
    <t>ОП.10</t>
  </si>
  <si>
    <t>Производственная практика (преддипломная практика)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</si>
  <si>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</si>
  <si>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</si>
  <si>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</si>
  <si>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</si>
  <si>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</si>
  <si>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</si>
  <si>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</si>
  <si>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</si>
  <si>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</si>
  <si>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</si>
  <si>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</si>
  <si>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</si>
  <si>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</si>
  <si>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</si>
  <si>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</si>
  <si>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</si>
  <si>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</si>
  <si>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</si>
  <si>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</si>
  <si>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</si>
  <si>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</si>
  <si>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Математика</t>
  </si>
  <si>
    <t>Статистика</t>
  </si>
  <si>
    <t>Экономика организации</t>
  </si>
  <si>
    <t>Документационное обеспечение управления</t>
  </si>
  <si>
    <t>Химия</t>
  </si>
  <si>
    <t>Обществознание (включая экономику и право)</t>
  </si>
  <si>
    <t>Биология</t>
  </si>
  <si>
    <t>ОУДб.10</t>
  </si>
  <si>
    <t xml:space="preserve">Физика </t>
  </si>
  <si>
    <t>ЕН.03</t>
  </si>
  <si>
    <t>Экологические основы природопользования</t>
  </si>
  <si>
    <t>Основы экономической теории</t>
  </si>
  <si>
    <t>Правовое обеспечение профессиональной деятельности</t>
  </si>
  <si>
    <t>Финансы, денежное обращение и кредит</t>
  </si>
  <si>
    <t>Экономический анализ</t>
  </si>
  <si>
    <t>Управление земельно-имущественным комплексом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</si>
  <si>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</si>
  <si>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</si>
  <si>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</si>
  <si>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ПМ.03</t>
  </si>
  <si>
    <t>Картографо-геодезическое сопровождение земельно-имущественных отношений</t>
  </si>
  <si>
    <t>МДК.03.01</t>
  </si>
  <si>
    <t>Геодезия с основами картографии и картографического черчения</t>
  </si>
  <si>
    <t>ПМ.04</t>
  </si>
  <si>
    <t>МДК.04.01</t>
  </si>
  <si>
    <t>УП.03</t>
  </si>
  <si>
    <t>ПП. 03</t>
  </si>
  <si>
    <t>УП.04</t>
  </si>
  <si>
    <t>ПП. 04</t>
  </si>
  <si>
    <t>З,З,З,ДЗ</t>
  </si>
  <si>
    <t>Экзаменов (в т.ч. экзаменов (квалиф.)</t>
  </si>
  <si>
    <t>4нед.</t>
  </si>
  <si>
    <t>6нед.</t>
  </si>
  <si>
    <t>17 нед.  15/2/0</t>
  </si>
  <si>
    <t>13 нед. 11/0/2</t>
  </si>
  <si>
    <t>Государственная итоговая аттестация</t>
  </si>
  <si>
    <t>-,ДЗ</t>
  </si>
  <si>
    <t>З,ДЗ</t>
  </si>
  <si>
    <t>-,Э</t>
  </si>
  <si>
    <t>-/1ДЗ/2Э</t>
  </si>
  <si>
    <t>ДЗ</t>
  </si>
  <si>
    <t>-.-,-,ДЗ</t>
  </si>
  <si>
    <t>Э</t>
  </si>
  <si>
    <t>-,-,ДЗ</t>
  </si>
  <si>
    <t>Э(к)</t>
  </si>
  <si>
    <t>17 нед. 17/0/0</t>
  </si>
  <si>
    <t>22 нед. 22/0/0</t>
  </si>
  <si>
    <t>-/1ДЗ/1Э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</si>
  <si>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</si>
  <si>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</si>
  <si>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</si>
  <si>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</si>
  <si>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</si>
  <si>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</si>
  <si>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</si>
  <si>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</si>
  <si>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</si>
  <si>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</si>
  <si>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</si>
  <si>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21.02.05 Земельно-имущественные отношения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</si>
  <si>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специалист по земельно-имущественным отношениям                     </t>
    </r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</si>
  <si>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</si>
  <si>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Русский язык</t>
  </si>
  <si>
    <t>Литература</t>
  </si>
  <si>
    <t>Индивидуальный проект*</t>
  </si>
  <si>
    <t>-,ДЗ**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</si>
  <si>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</si>
  <si>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зачетов***</t>
  </si>
  <si>
    <t>Зачетов***</t>
  </si>
  <si>
    <t>ОУДб.11</t>
  </si>
  <si>
    <t>ОУДп.14</t>
  </si>
  <si>
    <t>1З/12ДЗ/3Э</t>
  </si>
  <si>
    <t>ДЗ**</t>
  </si>
  <si>
    <t>Определение стоимости недвижимого имущества</t>
  </si>
  <si>
    <t>Оценка недвижимого имущества</t>
  </si>
  <si>
    <t>***количество зачетов и дифференцированных зачетов указано с учетом физической культуры</t>
  </si>
  <si>
    <t>Астрономия</t>
  </si>
  <si>
    <t>**дифференцированный зачет комплексный</t>
  </si>
  <si>
    <t>УД.16</t>
  </si>
  <si>
    <t>Родная литература (русская)</t>
  </si>
  <si>
    <t>Бухгалтерский учет и налогообложение</t>
  </si>
  <si>
    <t xml:space="preserve">год поступления - 2021 </t>
  </si>
  <si>
    <t>год выпуска -  2024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</si>
  <si>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</si>
  <si>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</si>
  <si>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</si>
  <si>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t>ОУДб.12</t>
  </si>
  <si>
    <t>ОУДп.15</t>
  </si>
  <si>
    <t>ОГСЭ.05</t>
  </si>
  <si>
    <t>16 нед.  16/0/0</t>
  </si>
  <si>
    <t xml:space="preserve">23 нед.  17/3/3     </t>
  </si>
  <si>
    <t>1З/10ДЗ/1Э</t>
  </si>
  <si>
    <t>-/1ДЗ/-</t>
  </si>
  <si>
    <t>3З/4ДЗ/1Э</t>
  </si>
  <si>
    <t>-/5ДЗ/4Э</t>
  </si>
  <si>
    <t>-/10ДЗ/4Э</t>
  </si>
  <si>
    <t>-/15ДЗ/8Э</t>
  </si>
  <si>
    <t>4З/32ДЗ/13Э</t>
  </si>
  <si>
    <t>Информационные технологии в профессиональной деятельности/Адаптивные информационные и коммуникационные технологии</t>
  </si>
  <si>
    <t>Основы финансовой грамотности/Основы интеллектуального труда, финансовой грамотности и предпринимательской деятельности</t>
  </si>
  <si>
    <r>
      <t>Основы менеджмента и маркетинга</t>
    </r>
    <r>
      <rPr>
        <i/>
        <sz val="9"/>
        <color theme="1"/>
        <rFont val="Times New Roman"/>
        <family val="1"/>
        <charset val="204"/>
      </rPr>
      <t>+36ч. раздел Основы бережливого производства</t>
    </r>
  </si>
  <si>
    <t>Выполнение дипломной работы с 18.05.2024г. по 14.06.2024г. (всего 4 нед.)</t>
  </si>
  <si>
    <t>Защита дипломной работы с 15.06.2024г. по 28.06.2024г. (всего 2 нед.)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</si>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</sst>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6" fillId="0" borderId="0" xfId="0" applyNumberFormat="1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/>
    <xf numFmtId="0" fontId="14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3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topLeftCell="A87" zoomScale="140" zoomScaleNormal="140" zoomScaleSheetLayoutView="110" workbookViewId="0">
      <selection activeCell="L106" sqref="L106"/>
    </sheetView>
  </sheetViews>
  <sheetFormatPr defaultRowHeight="15" x14ac:dyDescent="0.25"/>
  <cols>
    <col min="1" max="1" width="9.7109375" style="7" customWidth="1"/>
    <col min="2" max="2" width="41.85546875" customWidth="1"/>
    <col min="3" max="3" width="12.7109375" style="14" customWidth="1"/>
    <col min="4" max="4" width="5.7109375" customWidth="1"/>
    <col min="5" max="5" width="6.28515625" customWidth="1"/>
    <col min="6" max="6" width="5.7109375" customWidth="1"/>
    <col min="7" max="7" width="7.7109375" customWidth="1"/>
    <col min="8" max="8" width="6.140625" customWidth="1"/>
    <col min="9" max="9" width="6.42578125" customWidth="1"/>
    <col min="10" max="10" width="6.5703125" customWidth="1"/>
    <col min="11" max="11" width="6.42578125" customWidth="1"/>
    <col min="12" max="13" width="6.5703125" customWidth="1"/>
    <col min="14" max="14" width="7" customWidth="1"/>
    <col min="15" max="15" width="15.42578125" customWidth="1"/>
  </cols>
  <sheetData>
    <row r="1" spans="1:16" x14ac:dyDescent="0.25">
      <c r="A1" s="115" t="s">
        <v>184</v>
      </c>
      <c r="B1" s="115"/>
      <c r="I1" s="61"/>
      <c r="J1" s="62"/>
      <c r="K1" s="62"/>
      <c r="L1" s="62"/>
      <c r="M1" s="62"/>
    </row>
    <row r="2" spans="1:16" x14ac:dyDescent="0.25">
      <c r="A2" s="115" t="s">
        <v>185</v>
      </c>
      <c r="B2" s="115"/>
      <c r="I2" s="61"/>
      <c r="J2" s="62"/>
      <c r="K2" s="62"/>
      <c r="L2" s="62"/>
      <c r="M2" s="62"/>
    </row>
    <row r="3" spans="1:16" x14ac:dyDescent="0.25">
      <c r="I3" s="61"/>
      <c r="J3" s="62"/>
      <c r="K3" s="62"/>
      <c r="L3" s="62"/>
      <c r="M3" s="62"/>
    </row>
    <row r="4" spans="1:16" x14ac:dyDescent="0.25">
      <c r="I4" s="63"/>
    </row>
    <row r="6" spans="1:16" ht="15.75" x14ac:dyDescent="0.25">
      <c r="B6" s="106" t="s">
        <v>152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6" ht="15.75" x14ac:dyDescent="0.25">
      <c r="B7" s="107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6" ht="15.75" x14ac:dyDescent="0.25">
      <c r="B8" s="107" t="s">
        <v>154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6" ht="15.75" x14ac:dyDescent="0.25">
      <c r="B9" s="107" t="s">
        <v>155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6" ht="15.75" x14ac:dyDescent="0.25">
      <c r="B10" s="107" t="s">
        <v>156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6" ht="15.75" x14ac:dyDescent="0.25">
      <c r="B11" s="107" t="s">
        <v>157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6" ht="15.75" x14ac:dyDescent="0.25">
      <c r="B12" s="107" t="s">
        <v>162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6" ht="15.75" x14ac:dyDescent="0.25">
      <c r="B13" s="107" t="s">
        <v>158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5" spans="1:16" x14ac:dyDescent="0.25">
      <c r="E15" s="118" t="s">
        <v>163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16" x14ac:dyDescent="0.25">
      <c r="E16" s="118" t="s">
        <v>159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  <row r="17" spans="1:18" x14ac:dyDescent="0.25">
      <c r="E17" s="118" t="s">
        <v>160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62"/>
    </row>
    <row r="18" spans="1:18" x14ac:dyDescent="0.25">
      <c r="E18" s="119" t="s">
        <v>161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8" x14ac:dyDescent="0.25">
      <c r="E19" s="118" t="s">
        <v>164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s="7" customFormat="1" ht="12" x14ac:dyDescent="0.2">
      <c r="A20" s="120"/>
      <c r="B20" s="120"/>
      <c r="C20" s="120"/>
      <c r="D20" s="120"/>
      <c r="E20" s="120"/>
    </row>
    <row r="21" spans="1:18" ht="28.5" customHeight="1" x14ac:dyDescent="0.25">
      <c r="A21" s="105" t="s">
        <v>0</v>
      </c>
      <c r="B21" s="108" t="s">
        <v>1</v>
      </c>
      <c r="C21" s="111" t="s">
        <v>2</v>
      </c>
      <c r="D21" s="87" t="s">
        <v>3</v>
      </c>
      <c r="E21" s="87"/>
      <c r="F21" s="87"/>
      <c r="G21" s="87"/>
      <c r="H21" s="87"/>
      <c r="I21" s="87" t="s">
        <v>68</v>
      </c>
      <c r="J21" s="87"/>
      <c r="K21" s="87"/>
      <c r="L21" s="87"/>
      <c r="M21" s="87"/>
      <c r="N21" s="87"/>
      <c r="O21" s="114"/>
    </row>
    <row r="22" spans="1:18" ht="15.75" hidden="1" customHeight="1" thickBot="1" x14ac:dyDescent="0.3">
      <c r="A22" s="105"/>
      <c r="B22" s="109"/>
      <c r="C22" s="112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14"/>
    </row>
    <row r="23" spans="1:18" ht="15.75" hidden="1" customHeight="1" thickBot="1" x14ac:dyDescent="0.3">
      <c r="A23" s="105"/>
      <c r="B23" s="109"/>
      <c r="C23" s="112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14"/>
    </row>
    <row r="24" spans="1:18" ht="35.25" customHeight="1" x14ac:dyDescent="0.25">
      <c r="A24" s="105"/>
      <c r="B24" s="109"/>
      <c r="C24" s="112"/>
      <c r="D24" s="86" t="s">
        <v>4</v>
      </c>
      <c r="E24" s="86" t="s">
        <v>5</v>
      </c>
      <c r="F24" s="87" t="s">
        <v>6</v>
      </c>
      <c r="G24" s="87"/>
      <c r="H24" s="87"/>
      <c r="I24" s="84" t="s">
        <v>186</v>
      </c>
      <c r="J24" s="85"/>
      <c r="K24" s="84" t="s">
        <v>187</v>
      </c>
      <c r="L24" s="85"/>
      <c r="M24" s="84" t="s">
        <v>188</v>
      </c>
      <c r="N24" s="85"/>
      <c r="O24" s="114"/>
    </row>
    <row r="25" spans="1:18" ht="15" customHeight="1" x14ac:dyDescent="0.25">
      <c r="A25" s="105"/>
      <c r="B25" s="109"/>
      <c r="C25" s="112"/>
      <c r="D25" s="86"/>
      <c r="E25" s="86"/>
      <c r="F25" s="86" t="s">
        <v>11</v>
      </c>
      <c r="G25" s="84" t="s">
        <v>12</v>
      </c>
      <c r="H25" s="85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14"/>
    </row>
    <row r="26" spans="1:18" ht="63" customHeight="1" x14ac:dyDescent="0.25">
      <c r="A26" s="105"/>
      <c r="B26" s="110"/>
      <c r="C26" s="113"/>
      <c r="D26" s="86"/>
      <c r="E26" s="86"/>
      <c r="F26" s="86"/>
      <c r="G26" s="2" t="s">
        <v>19</v>
      </c>
      <c r="H26" s="2" t="s">
        <v>20</v>
      </c>
      <c r="I26" s="1" t="s">
        <v>148</v>
      </c>
      <c r="J26" s="1" t="s">
        <v>149</v>
      </c>
      <c r="K26" s="1" t="s">
        <v>192</v>
      </c>
      <c r="L26" s="1" t="s">
        <v>193</v>
      </c>
      <c r="M26" s="1" t="s">
        <v>136</v>
      </c>
      <c r="N26" s="1" t="s">
        <v>137</v>
      </c>
      <c r="O26" s="114"/>
    </row>
    <row r="27" spans="1:18" s="4" customFormat="1" x14ac:dyDescent="0.25">
      <c r="A27" s="13">
        <v>1</v>
      </c>
      <c r="B27" s="3">
        <v>2</v>
      </c>
      <c r="C27" s="13">
        <v>3</v>
      </c>
      <c r="D27" s="3">
        <v>4</v>
      </c>
      <c r="E27" s="13">
        <v>5</v>
      </c>
      <c r="F27" s="3">
        <v>6</v>
      </c>
      <c r="G27" s="13">
        <v>7</v>
      </c>
      <c r="H27" s="3">
        <v>8</v>
      </c>
      <c r="I27" s="13">
        <v>9</v>
      </c>
      <c r="J27" s="3">
        <v>10</v>
      </c>
      <c r="K27" s="13">
        <v>11</v>
      </c>
      <c r="L27" s="3">
        <v>12</v>
      </c>
      <c r="M27" s="13">
        <v>13</v>
      </c>
      <c r="N27" s="3">
        <v>14</v>
      </c>
      <c r="O27" s="78"/>
    </row>
    <row r="28" spans="1:18" s="7" customFormat="1" ht="14.25" x14ac:dyDescent="0.2">
      <c r="A28" s="5" t="s">
        <v>21</v>
      </c>
      <c r="B28" s="24" t="s">
        <v>101</v>
      </c>
      <c r="C28" s="25" t="s">
        <v>174</v>
      </c>
      <c r="D28" s="26">
        <f t="shared" ref="D28:N28" si="0">SUM(D46+D42+D29)</f>
        <v>2106</v>
      </c>
      <c r="E28" s="26">
        <f t="shared" si="0"/>
        <v>702</v>
      </c>
      <c r="F28" s="26">
        <f t="shared" si="0"/>
        <v>1404</v>
      </c>
      <c r="G28" s="26">
        <f t="shared" si="0"/>
        <v>765</v>
      </c>
      <c r="H28" s="26">
        <f t="shared" si="0"/>
        <v>0</v>
      </c>
      <c r="I28" s="26">
        <f t="shared" si="0"/>
        <v>612</v>
      </c>
      <c r="J28" s="26">
        <f t="shared" si="0"/>
        <v>734</v>
      </c>
      <c r="K28" s="26">
        <f t="shared" si="0"/>
        <v>58</v>
      </c>
      <c r="L28" s="26">
        <f t="shared" si="0"/>
        <v>0</v>
      </c>
      <c r="M28" s="26">
        <f t="shared" si="0"/>
        <v>0</v>
      </c>
      <c r="N28" s="26">
        <f t="shared" si="0"/>
        <v>0</v>
      </c>
    </row>
    <row r="29" spans="1:18" s="7" customFormat="1" ht="28.5" x14ac:dyDescent="0.2">
      <c r="A29" s="6" t="s">
        <v>83</v>
      </c>
      <c r="B29" s="27" t="s">
        <v>84</v>
      </c>
      <c r="C29" s="28" t="s">
        <v>194</v>
      </c>
      <c r="D29" s="29">
        <f t="shared" ref="D29:G29" si="1">SUM(D30:D41)</f>
        <v>1370</v>
      </c>
      <c r="E29" s="29">
        <f t="shared" si="1"/>
        <v>457</v>
      </c>
      <c r="F29" s="29">
        <f t="shared" si="1"/>
        <v>913</v>
      </c>
      <c r="G29" s="29">
        <f t="shared" si="1"/>
        <v>497</v>
      </c>
      <c r="H29" s="29">
        <f>SUM(H30:H41)</f>
        <v>0</v>
      </c>
      <c r="I29" s="29">
        <f t="shared" ref="I29:N29" si="2">SUM(I30:I41)</f>
        <v>414</v>
      </c>
      <c r="J29" s="29">
        <f t="shared" si="2"/>
        <v>441</v>
      </c>
      <c r="K29" s="29">
        <f t="shared" si="2"/>
        <v>58</v>
      </c>
      <c r="L29" s="29">
        <f t="shared" si="2"/>
        <v>0</v>
      </c>
      <c r="M29" s="29">
        <f t="shared" si="2"/>
        <v>0</v>
      </c>
      <c r="N29" s="29">
        <f t="shared" si="2"/>
        <v>0</v>
      </c>
    </row>
    <row r="30" spans="1:18" s="7" customFormat="1" x14ac:dyDescent="0.2">
      <c r="A30" s="71" t="s">
        <v>85</v>
      </c>
      <c r="B30" s="30" t="s">
        <v>165</v>
      </c>
      <c r="C30" s="77" t="s">
        <v>141</v>
      </c>
      <c r="D30" s="72">
        <v>117</v>
      </c>
      <c r="E30" s="72">
        <v>39</v>
      </c>
      <c r="F30" s="72">
        <v>78</v>
      </c>
      <c r="G30" s="72">
        <v>40</v>
      </c>
      <c r="H30" s="72"/>
      <c r="I30" s="72">
        <v>34</v>
      </c>
      <c r="J30" s="72">
        <v>44</v>
      </c>
      <c r="K30" s="72"/>
      <c r="L30" s="72"/>
      <c r="M30" s="72"/>
      <c r="N30" s="72"/>
      <c r="O30" s="79"/>
    </row>
    <row r="31" spans="1:18" s="7" customFormat="1" x14ac:dyDescent="0.2">
      <c r="A31" s="71" t="s">
        <v>86</v>
      </c>
      <c r="B31" s="30" t="s">
        <v>166</v>
      </c>
      <c r="C31" s="31" t="s">
        <v>168</v>
      </c>
      <c r="D31" s="72">
        <v>176</v>
      </c>
      <c r="E31" s="72">
        <v>59</v>
      </c>
      <c r="F31" s="72">
        <v>117</v>
      </c>
      <c r="G31" s="72">
        <v>80</v>
      </c>
      <c r="H31" s="72"/>
      <c r="I31" s="72">
        <v>51</v>
      </c>
      <c r="J31" s="72">
        <v>66</v>
      </c>
      <c r="K31" s="72"/>
      <c r="L31" s="72"/>
      <c r="M31" s="72"/>
      <c r="N31" s="72"/>
      <c r="O31" s="79"/>
    </row>
    <row r="32" spans="1:18" s="7" customFormat="1" x14ac:dyDescent="0.2">
      <c r="A32" s="71" t="s">
        <v>87</v>
      </c>
      <c r="B32" s="30" t="s">
        <v>182</v>
      </c>
      <c r="C32" s="31" t="s">
        <v>175</v>
      </c>
      <c r="D32" s="39">
        <f>SUM(E32:F32)</f>
        <v>54</v>
      </c>
      <c r="E32" s="40">
        <v>18</v>
      </c>
      <c r="F32" s="40">
        <v>36</v>
      </c>
      <c r="G32" s="74">
        <v>10</v>
      </c>
      <c r="H32" s="33"/>
      <c r="I32" s="33"/>
      <c r="J32" s="33">
        <v>36</v>
      </c>
      <c r="K32" s="35"/>
      <c r="L32" s="35"/>
      <c r="M32" s="35"/>
      <c r="N32" s="35"/>
      <c r="O32" s="79"/>
    </row>
    <row r="33" spans="1:15" s="7" customFormat="1" x14ac:dyDescent="0.2">
      <c r="A33" s="71" t="s">
        <v>88</v>
      </c>
      <c r="B33" s="30" t="s">
        <v>30</v>
      </c>
      <c r="C33" s="31" t="s">
        <v>139</v>
      </c>
      <c r="D33" s="32">
        <f t="shared" ref="D33:D40" si="3">SUM(E33:F33)</f>
        <v>175</v>
      </c>
      <c r="E33" s="32">
        <v>58</v>
      </c>
      <c r="F33" s="32">
        <f t="shared" ref="F33:F40" si="4">SUM(I33:N33)</f>
        <v>117</v>
      </c>
      <c r="G33" s="33">
        <v>117</v>
      </c>
      <c r="H33" s="33"/>
      <c r="I33" s="33">
        <v>51</v>
      </c>
      <c r="J33" s="33">
        <v>66</v>
      </c>
      <c r="K33" s="34"/>
      <c r="L33" s="32"/>
      <c r="M33" s="32"/>
      <c r="N33" s="32"/>
      <c r="O33" s="79"/>
    </row>
    <row r="34" spans="1:15" s="7" customFormat="1" x14ac:dyDescent="0.2">
      <c r="A34" s="71" t="s">
        <v>89</v>
      </c>
      <c r="B34" s="30" t="s">
        <v>206</v>
      </c>
      <c r="C34" s="31" t="s">
        <v>146</v>
      </c>
      <c r="D34" s="32">
        <f t="shared" si="3"/>
        <v>180</v>
      </c>
      <c r="E34" s="32">
        <v>60</v>
      </c>
      <c r="F34" s="32">
        <f t="shared" si="4"/>
        <v>120</v>
      </c>
      <c r="G34" s="33">
        <v>20</v>
      </c>
      <c r="H34" s="33"/>
      <c r="I34" s="33">
        <v>17</v>
      </c>
      <c r="J34" s="33">
        <v>45</v>
      </c>
      <c r="K34" s="34">
        <v>58</v>
      </c>
      <c r="L34" s="32"/>
      <c r="M34" s="32"/>
      <c r="N34" s="32"/>
      <c r="O34" s="79"/>
    </row>
    <row r="35" spans="1:15" s="7" customFormat="1" x14ac:dyDescent="0.2">
      <c r="A35" s="71" t="s">
        <v>90</v>
      </c>
      <c r="B35" s="30" t="s">
        <v>31</v>
      </c>
      <c r="C35" s="31" t="s">
        <v>140</v>
      </c>
      <c r="D35" s="32">
        <f t="shared" si="3"/>
        <v>176</v>
      </c>
      <c r="E35" s="32">
        <v>59</v>
      </c>
      <c r="F35" s="32">
        <f t="shared" si="4"/>
        <v>117</v>
      </c>
      <c r="G35" s="33">
        <v>117</v>
      </c>
      <c r="H35" s="33"/>
      <c r="I35" s="33">
        <v>51</v>
      </c>
      <c r="J35" s="33">
        <v>66</v>
      </c>
      <c r="K35" s="34"/>
      <c r="L35" s="32"/>
      <c r="M35" s="32"/>
      <c r="N35" s="32"/>
      <c r="O35" s="79"/>
    </row>
    <row r="36" spans="1:15" s="7" customFormat="1" x14ac:dyDescent="0.2">
      <c r="A36" s="71" t="s">
        <v>91</v>
      </c>
      <c r="B36" s="30" t="s">
        <v>151</v>
      </c>
      <c r="C36" s="31" t="s">
        <v>139</v>
      </c>
      <c r="D36" s="32">
        <f t="shared" si="3"/>
        <v>105</v>
      </c>
      <c r="E36" s="32">
        <v>35</v>
      </c>
      <c r="F36" s="32">
        <f t="shared" si="4"/>
        <v>70</v>
      </c>
      <c r="G36" s="33">
        <v>20</v>
      </c>
      <c r="H36" s="33"/>
      <c r="I36" s="33">
        <v>34</v>
      </c>
      <c r="J36" s="33">
        <v>36</v>
      </c>
      <c r="K36" s="34"/>
      <c r="L36" s="32"/>
      <c r="M36" s="32"/>
      <c r="N36" s="32"/>
      <c r="O36" s="79"/>
    </row>
    <row r="37" spans="1:15" s="7" customFormat="1" x14ac:dyDescent="0.2">
      <c r="A37" s="71" t="s">
        <v>92</v>
      </c>
      <c r="B37" s="30" t="s">
        <v>107</v>
      </c>
      <c r="C37" s="31" t="s">
        <v>139</v>
      </c>
      <c r="D37" s="32">
        <f t="shared" si="3"/>
        <v>117</v>
      </c>
      <c r="E37" s="32">
        <v>39</v>
      </c>
      <c r="F37" s="32">
        <f t="shared" si="4"/>
        <v>78</v>
      </c>
      <c r="G37" s="33">
        <v>35</v>
      </c>
      <c r="H37" s="33"/>
      <c r="I37" s="33">
        <v>34</v>
      </c>
      <c r="J37" s="33">
        <v>44</v>
      </c>
      <c r="K37" s="34"/>
      <c r="L37" s="32"/>
      <c r="M37" s="32"/>
      <c r="N37" s="32"/>
      <c r="O37" s="79"/>
    </row>
    <row r="38" spans="1:15" s="7" customFormat="1" ht="27" customHeight="1" x14ac:dyDescent="0.2">
      <c r="A38" s="71" t="s">
        <v>93</v>
      </c>
      <c r="B38" s="30" t="s">
        <v>108</v>
      </c>
      <c r="C38" s="31" t="s">
        <v>139</v>
      </c>
      <c r="D38" s="32">
        <f t="shared" si="3"/>
        <v>108</v>
      </c>
      <c r="E38" s="32">
        <v>36</v>
      </c>
      <c r="F38" s="32">
        <f t="shared" si="4"/>
        <v>72</v>
      </c>
      <c r="G38" s="74">
        <v>16</v>
      </c>
      <c r="H38" s="33"/>
      <c r="I38" s="33">
        <v>34</v>
      </c>
      <c r="J38" s="33">
        <v>38</v>
      </c>
      <c r="K38" s="34"/>
      <c r="L38" s="32"/>
      <c r="M38" s="32"/>
      <c r="N38" s="32"/>
      <c r="O38" s="79"/>
    </row>
    <row r="39" spans="1:15" s="7" customFormat="1" x14ac:dyDescent="0.2">
      <c r="A39" s="71" t="s">
        <v>110</v>
      </c>
      <c r="B39" s="30" t="s">
        <v>109</v>
      </c>
      <c r="C39" s="31" t="s">
        <v>143</v>
      </c>
      <c r="D39" s="32">
        <f t="shared" si="3"/>
        <v>54</v>
      </c>
      <c r="E39" s="32">
        <v>18</v>
      </c>
      <c r="F39" s="32">
        <f t="shared" si="4"/>
        <v>36</v>
      </c>
      <c r="G39" s="33">
        <v>16</v>
      </c>
      <c r="H39" s="33"/>
      <c r="I39" s="33">
        <v>36</v>
      </c>
      <c r="J39" s="33"/>
      <c r="K39" s="35"/>
      <c r="L39" s="36"/>
      <c r="M39" s="36"/>
      <c r="N39" s="36"/>
      <c r="O39" s="79"/>
    </row>
    <row r="40" spans="1:15" s="7" customFormat="1" x14ac:dyDescent="0.2">
      <c r="A40" s="71" t="s">
        <v>172</v>
      </c>
      <c r="B40" s="30" t="s">
        <v>94</v>
      </c>
      <c r="C40" s="31" t="s">
        <v>143</v>
      </c>
      <c r="D40" s="32">
        <f t="shared" si="3"/>
        <v>54</v>
      </c>
      <c r="E40" s="32">
        <v>18</v>
      </c>
      <c r="F40" s="32">
        <f t="shared" si="4"/>
        <v>36</v>
      </c>
      <c r="G40" s="33">
        <v>16</v>
      </c>
      <c r="H40" s="33"/>
      <c r="I40" s="33">
        <v>36</v>
      </c>
      <c r="J40" s="33"/>
      <c r="K40" s="34"/>
      <c r="L40" s="35"/>
      <c r="M40" s="35"/>
      <c r="N40" s="35"/>
      <c r="O40" s="79"/>
    </row>
    <row r="41" spans="1:15" s="7" customFormat="1" x14ac:dyDescent="0.2">
      <c r="A41" s="71" t="s">
        <v>189</v>
      </c>
      <c r="B41" s="30" t="s">
        <v>179</v>
      </c>
      <c r="C41" s="31" t="s">
        <v>143</v>
      </c>
      <c r="D41" s="39">
        <f>SUM(E41:F41)</f>
        <v>54</v>
      </c>
      <c r="E41" s="40">
        <v>18</v>
      </c>
      <c r="F41" s="40">
        <v>36</v>
      </c>
      <c r="G41" s="74">
        <v>10</v>
      </c>
      <c r="H41" s="33"/>
      <c r="I41" s="33">
        <v>36</v>
      </c>
      <c r="J41" s="33"/>
      <c r="K41" s="35"/>
      <c r="L41" s="35"/>
      <c r="M41" s="35"/>
      <c r="N41" s="35"/>
      <c r="O41" s="79"/>
    </row>
    <row r="42" spans="1:15" s="7" customFormat="1" ht="28.5" x14ac:dyDescent="0.2">
      <c r="A42" s="6" t="s">
        <v>96</v>
      </c>
      <c r="B42" s="27" t="s">
        <v>102</v>
      </c>
      <c r="C42" s="28" t="s">
        <v>142</v>
      </c>
      <c r="D42" s="38">
        <f t="shared" ref="D42:G42" si="5">SUM(D43:D45)</f>
        <v>682</v>
      </c>
      <c r="E42" s="38">
        <f t="shared" si="5"/>
        <v>227</v>
      </c>
      <c r="F42" s="38">
        <f t="shared" si="5"/>
        <v>455</v>
      </c>
      <c r="G42" s="38">
        <f t="shared" si="5"/>
        <v>260</v>
      </c>
      <c r="H42" s="38">
        <f>SUM(H43:H45)</f>
        <v>0</v>
      </c>
      <c r="I42" s="38">
        <f t="shared" ref="I42:N42" si="6">SUM(I43:I45)</f>
        <v>198</v>
      </c>
      <c r="J42" s="38">
        <f t="shared" si="6"/>
        <v>257</v>
      </c>
      <c r="K42" s="38">
        <f t="shared" si="6"/>
        <v>0</v>
      </c>
      <c r="L42" s="38">
        <f t="shared" si="6"/>
        <v>0</v>
      </c>
      <c r="M42" s="38">
        <f t="shared" si="6"/>
        <v>0</v>
      </c>
      <c r="N42" s="38">
        <f t="shared" si="6"/>
        <v>0</v>
      </c>
      <c r="O42" s="79"/>
    </row>
    <row r="43" spans="1:15" s="7" customFormat="1" x14ac:dyDescent="0.2">
      <c r="A43" s="19" t="s">
        <v>98</v>
      </c>
      <c r="B43" s="30" t="s">
        <v>103</v>
      </c>
      <c r="C43" s="31" t="s">
        <v>141</v>
      </c>
      <c r="D43" s="39">
        <f>SUM(E43:F43)</f>
        <v>351</v>
      </c>
      <c r="E43" s="40">
        <v>117</v>
      </c>
      <c r="F43" s="40">
        <f>SUM(I43:N43)</f>
        <v>234</v>
      </c>
      <c r="G43" s="33">
        <v>90</v>
      </c>
      <c r="H43" s="33"/>
      <c r="I43" s="33">
        <v>102</v>
      </c>
      <c r="J43" s="33">
        <v>132</v>
      </c>
      <c r="K43" s="34"/>
      <c r="L43" s="34"/>
      <c r="M43" s="34"/>
      <c r="N43" s="34"/>
      <c r="O43" s="79"/>
    </row>
    <row r="44" spans="1:15" s="7" customFormat="1" x14ac:dyDescent="0.2">
      <c r="A44" s="19" t="s">
        <v>173</v>
      </c>
      <c r="B44" s="30" t="s">
        <v>97</v>
      </c>
      <c r="C44" s="31" t="s">
        <v>139</v>
      </c>
      <c r="D44" s="39">
        <f t="shared" ref="D44:D45" si="7">SUM(E44:F44)</f>
        <v>150</v>
      </c>
      <c r="E44" s="40">
        <v>50</v>
      </c>
      <c r="F44" s="40">
        <f t="shared" ref="F44:F45" si="8">SUM(I44:N44)</f>
        <v>100</v>
      </c>
      <c r="G44" s="33">
        <v>90</v>
      </c>
      <c r="H44" s="33"/>
      <c r="I44" s="33">
        <v>51</v>
      </c>
      <c r="J44" s="33">
        <v>49</v>
      </c>
      <c r="K44" s="35"/>
      <c r="L44" s="35"/>
      <c r="M44" s="35"/>
      <c r="N44" s="35"/>
      <c r="O44" s="79"/>
    </row>
    <row r="45" spans="1:15" s="7" customFormat="1" x14ac:dyDescent="0.2">
      <c r="A45" s="19" t="s">
        <v>190</v>
      </c>
      <c r="B45" s="30" t="s">
        <v>111</v>
      </c>
      <c r="C45" s="31" t="s">
        <v>141</v>
      </c>
      <c r="D45" s="39">
        <f t="shared" si="7"/>
        <v>181</v>
      </c>
      <c r="E45" s="40">
        <v>60</v>
      </c>
      <c r="F45" s="40">
        <f t="shared" si="8"/>
        <v>121</v>
      </c>
      <c r="G45" s="33">
        <v>80</v>
      </c>
      <c r="H45" s="33"/>
      <c r="I45" s="33">
        <v>45</v>
      </c>
      <c r="J45" s="33">
        <v>76</v>
      </c>
      <c r="K45" s="35"/>
      <c r="L45" s="35"/>
      <c r="M45" s="35"/>
      <c r="N45" s="35"/>
      <c r="O45" s="79"/>
    </row>
    <row r="46" spans="1:15" s="7" customFormat="1" ht="14.25" x14ac:dyDescent="0.2">
      <c r="A46" s="20" t="s">
        <v>99</v>
      </c>
      <c r="B46" s="41" t="s">
        <v>100</v>
      </c>
      <c r="C46" s="42" t="s">
        <v>195</v>
      </c>
      <c r="D46" s="68">
        <f t="shared" ref="D46:F46" si="9">SUM(D47)</f>
        <v>54</v>
      </c>
      <c r="E46" s="68">
        <f t="shared" si="9"/>
        <v>18</v>
      </c>
      <c r="F46" s="68">
        <f t="shared" si="9"/>
        <v>36</v>
      </c>
      <c r="G46" s="68">
        <f>SUM(G47)</f>
        <v>8</v>
      </c>
      <c r="H46" s="68">
        <f>SUM(H47:H48)</f>
        <v>0</v>
      </c>
      <c r="I46" s="68">
        <f t="shared" ref="I46:N46" si="10">SUM(I47:I48)</f>
        <v>0</v>
      </c>
      <c r="J46" s="68">
        <f t="shared" si="10"/>
        <v>36</v>
      </c>
      <c r="K46" s="68">
        <f t="shared" si="10"/>
        <v>0</v>
      </c>
      <c r="L46" s="68">
        <f t="shared" si="10"/>
        <v>0</v>
      </c>
      <c r="M46" s="68">
        <f t="shared" si="10"/>
        <v>0</v>
      </c>
      <c r="N46" s="68">
        <f t="shared" si="10"/>
        <v>0</v>
      </c>
      <c r="O46" s="79"/>
    </row>
    <row r="47" spans="1:15" s="7" customFormat="1" x14ac:dyDescent="0.2">
      <c r="A47" s="19" t="s">
        <v>181</v>
      </c>
      <c r="B47" s="30" t="s">
        <v>95</v>
      </c>
      <c r="C47" s="31" t="s">
        <v>143</v>
      </c>
      <c r="D47" s="32">
        <f>SUM(E47:F47)</f>
        <v>54</v>
      </c>
      <c r="E47" s="32">
        <v>18</v>
      </c>
      <c r="F47" s="32">
        <f>SUM(I47:N47)</f>
        <v>36</v>
      </c>
      <c r="G47" s="58">
        <v>8</v>
      </c>
      <c r="H47" s="37"/>
      <c r="I47" s="58"/>
      <c r="J47" s="58">
        <v>36</v>
      </c>
      <c r="K47" s="58"/>
      <c r="L47" s="58"/>
      <c r="M47" s="58"/>
      <c r="N47" s="58"/>
      <c r="O47" s="79"/>
    </row>
    <row r="48" spans="1:15" s="7" customFormat="1" x14ac:dyDescent="0.2">
      <c r="A48" s="19"/>
      <c r="B48" s="67" t="s">
        <v>167</v>
      </c>
      <c r="C48" s="31"/>
      <c r="D48" s="39">
        <v>18</v>
      </c>
      <c r="E48" s="40"/>
      <c r="F48" s="40">
        <v>18</v>
      </c>
      <c r="G48" s="33"/>
      <c r="H48" s="33"/>
      <c r="I48" s="33"/>
      <c r="J48" s="33"/>
      <c r="K48" s="35"/>
      <c r="L48" s="35"/>
      <c r="M48" s="35"/>
      <c r="N48" s="35"/>
      <c r="O48" s="79"/>
    </row>
    <row r="49" spans="1:15" s="7" customFormat="1" ht="28.5" x14ac:dyDescent="0.2">
      <c r="A49" s="5" t="s">
        <v>22</v>
      </c>
      <c r="B49" s="24" t="s">
        <v>23</v>
      </c>
      <c r="C49" s="25" t="s">
        <v>196</v>
      </c>
      <c r="D49" s="43">
        <f t="shared" ref="D49:G49" si="11">SUM(D50:D54)</f>
        <v>552</v>
      </c>
      <c r="E49" s="43">
        <f t="shared" si="11"/>
        <v>184</v>
      </c>
      <c r="F49" s="43">
        <f t="shared" si="11"/>
        <v>368</v>
      </c>
      <c r="G49" s="43">
        <f t="shared" si="11"/>
        <v>268</v>
      </c>
      <c r="H49" s="43">
        <f>SUM(H50:H54)</f>
        <v>0</v>
      </c>
      <c r="I49" s="43">
        <f t="shared" ref="I49:N49" si="12">SUM(I50:I54)</f>
        <v>0</v>
      </c>
      <c r="J49" s="43">
        <f t="shared" si="12"/>
        <v>36</v>
      </c>
      <c r="K49" s="43">
        <f t="shared" si="12"/>
        <v>112</v>
      </c>
      <c r="L49" s="43">
        <f t="shared" si="12"/>
        <v>68</v>
      </c>
      <c r="M49" s="43">
        <f t="shared" si="12"/>
        <v>108</v>
      </c>
      <c r="N49" s="43">
        <f t="shared" si="12"/>
        <v>44</v>
      </c>
      <c r="O49" s="79"/>
    </row>
    <row r="50" spans="1:15" s="7" customFormat="1" x14ac:dyDescent="0.2">
      <c r="A50" s="18" t="s">
        <v>24</v>
      </c>
      <c r="B50" s="44" t="s">
        <v>25</v>
      </c>
      <c r="C50" s="31" t="s">
        <v>143</v>
      </c>
      <c r="D50" s="32">
        <f t="shared" ref="D50:D52" si="13">SUM(E50:F50)</f>
        <v>60</v>
      </c>
      <c r="E50" s="32">
        <v>12</v>
      </c>
      <c r="F50" s="32">
        <f t="shared" ref="F50:F52" si="14">SUM(I50:N50)</f>
        <v>48</v>
      </c>
      <c r="G50" s="32">
        <v>8</v>
      </c>
      <c r="H50" s="32"/>
      <c r="I50" s="32"/>
      <c r="J50" s="34"/>
      <c r="K50" s="34"/>
      <c r="L50" s="34"/>
      <c r="M50" s="34">
        <v>48</v>
      </c>
      <c r="N50" s="34"/>
      <c r="O50" s="79"/>
    </row>
    <row r="51" spans="1:15" s="7" customFormat="1" x14ac:dyDescent="0.2">
      <c r="A51" s="18" t="s">
        <v>26</v>
      </c>
      <c r="B51" s="44" t="s">
        <v>28</v>
      </c>
      <c r="C51" s="31" t="s">
        <v>143</v>
      </c>
      <c r="D51" s="32">
        <f t="shared" si="13"/>
        <v>60</v>
      </c>
      <c r="E51" s="32">
        <v>12</v>
      </c>
      <c r="F51" s="32">
        <f t="shared" si="14"/>
        <v>48</v>
      </c>
      <c r="G51" s="32">
        <v>8</v>
      </c>
      <c r="H51" s="32"/>
      <c r="I51" s="32"/>
      <c r="J51" s="34"/>
      <c r="K51" s="34">
        <v>48</v>
      </c>
      <c r="L51" s="34"/>
      <c r="M51" s="34"/>
      <c r="N51" s="34"/>
      <c r="O51" s="79"/>
    </row>
    <row r="52" spans="1:15" s="7" customFormat="1" x14ac:dyDescent="0.2">
      <c r="A52" s="18" t="s">
        <v>27</v>
      </c>
      <c r="B52" s="44" t="s">
        <v>30</v>
      </c>
      <c r="C52" s="31" t="s">
        <v>144</v>
      </c>
      <c r="D52" s="32">
        <f t="shared" si="13"/>
        <v>142</v>
      </c>
      <c r="E52" s="32">
        <v>24</v>
      </c>
      <c r="F52" s="32">
        <f t="shared" si="14"/>
        <v>118</v>
      </c>
      <c r="G52" s="32">
        <v>118</v>
      </c>
      <c r="H52" s="32"/>
      <c r="I52" s="32"/>
      <c r="J52" s="34"/>
      <c r="K52" s="34">
        <v>32</v>
      </c>
      <c r="L52" s="34">
        <v>34</v>
      </c>
      <c r="M52" s="34">
        <v>30</v>
      </c>
      <c r="N52" s="34">
        <v>22</v>
      </c>
      <c r="O52" s="79"/>
    </row>
    <row r="53" spans="1:15" s="7" customFormat="1" x14ac:dyDescent="0.2">
      <c r="A53" s="18" t="s">
        <v>29</v>
      </c>
      <c r="B53" s="44" t="s">
        <v>31</v>
      </c>
      <c r="C53" s="31" t="s">
        <v>132</v>
      </c>
      <c r="D53" s="32">
        <f t="shared" ref="D53" si="15">SUM(E53:F53)</f>
        <v>236</v>
      </c>
      <c r="E53" s="32">
        <v>118</v>
      </c>
      <c r="F53" s="32">
        <f>SUM(I53:N53)</f>
        <v>118</v>
      </c>
      <c r="G53" s="32">
        <v>116</v>
      </c>
      <c r="H53" s="32"/>
      <c r="I53" s="32"/>
      <c r="J53" s="34"/>
      <c r="K53" s="34">
        <v>32</v>
      </c>
      <c r="L53" s="34">
        <v>34</v>
      </c>
      <c r="M53" s="34">
        <v>30</v>
      </c>
      <c r="N53" s="34">
        <v>22</v>
      </c>
      <c r="O53" s="79"/>
    </row>
    <row r="54" spans="1:15" s="7" customFormat="1" ht="60" x14ac:dyDescent="0.2">
      <c r="A54" s="75" t="s">
        <v>191</v>
      </c>
      <c r="B54" s="76" t="s">
        <v>202</v>
      </c>
      <c r="C54" s="31" t="s">
        <v>145</v>
      </c>
      <c r="D54" s="32">
        <f t="shared" ref="D54" si="16">SUM(E54:F54)</f>
        <v>54</v>
      </c>
      <c r="E54" s="32">
        <v>18</v>
      </c>
      <c r="F54" s="32">
        <f>SUM(I54:N54)</f>
        <v>36</v>
      </c>
      <c r="G54" s="32">
        <v>18</v>
      </c>
      <c r="H54" s="32"/>
      <c r="I54" s="32"/>
      <c r="J54" s="34">
        <v>36</v>
      </c>
      <c r="K54" s="34"/>
      <c r="L54" s="34"/>
      <c r="M54" s="34"/>
      <c r="N54" s="34"/>
      <c r="O54" s="80"/>
    </row>
    <row r="55" spans="1:15" s="7" customFormat="1" ht="28.5" x14ac:dyDescent="0.2">
      <c r="A55" s="21" t="s">
        <v>32</v>
      </c>
      <c r="B55" s="45" t="s">
        <v>33</v>
      </c>
      <c r="C55" s="25" t="s">
        <v>150</v>
      </c>
      <c r="D55" s="43">
        <f>SUM(D56:D58)</f>
        <v>249</v>
      </c>
      <c r="E55" s="43">
        <f t="shared" ref="E55:N55" si="17">SUM(E56:E58)</f>
        <v>83</v>
      </c>
      <c r="F55" s="43">
        <f t="shared" si="17"/>
        <v>166</v>
      </c>
      <c r="G55" s="43">
        <f t="shared" si="17"/>
        <v>114</v>
      </c>
      <c r="H55" s="43">
        <f t="shared" si="17"/>
        <v>0</v>
      </c>
      <c r="I55" s="43">
        <f t="shared" si="17"/>
        <v>0</v>
      </c>
      <c r="J55" s="43">
        <f t="shared" si="17"/>
        <v>0</v>
      </c>
      <c r="K55" s="43">
        <f t="shared" si="17"/>
        <v>36</v>
      </c>
      <c r="L55" s="43">
        <f t="shared" si="17"/>
        <v>0</v>
      </c>
      <c r="M55" s="43">
        <f t="shared" si="17"/>
        <v>75</v>
      </c>
      <c r="N55" s="43">
        <f t="shared" si="17"/>
        <v>55</v>
      </c>
      <c r="O55" s="79"/>
    </row>
    <row r="56" spans="1:15" s="7" customFormat="1" x14ac:dyDescent="0.2">
      <c r="A56" s="18" t="s">
        <v>34</v>
      </c>
      <c r="B56" s="44" t="s">
        <v>103</v>
      </c>
      <c r="C56" s="31" t="s">
        <v>168</v>
      </c>
      <c r="D56" s="32">
        <f>SUM(E56:F56)</f>
        <v>78</v>
      </c>
      <c r="E56" s="32">
        <v>26</v>
      </c>
      <c r="F56" s="32">
        <f>SUM(I56:N56)</f>
        <v>52</v>
      </c>
      <c r="G56" s="32">
        <v>34</v>
      </c>
      <c r="H56" s="32"/>
      <c r="I56" s="32"/>
      <c r="J56" s="32"/>
      <c r="K56" s="32"/>
      <c r="L56" s="32"/>
      <c r="M56" s="32">
        <v>30</v>
      </c>
      <c r="N56" s="32">
        <v>22</v>
      </c>
      <c r="O56" s="79"/>
    </row>
    <row r="57" spans="1:15" s="7" customFormat="1" ht="60" x14ac:dyDescent="0.2">
      <c r="A57" s="18" t="s">
        <v>35</v>
      </c>
      <c r="B57" s="44" t="s">
        <v>201</v>
      </c>
      <c r="C57" s="31" t="s">
        <v>168</v>
      </c>
      <c r="D57" s="32">
        <f t="shared" ref="D57:D58" si="18">SUM(E57:F57)</f>
        <v>117</v>
      </c>
      <c r="E57" s="32">
        <v>39</v>
      </c>
      <c r="F57" s="32">
        <f t="shared" ref="F57:F58" si="19">SUM(I57:N57)</f>
        <v>78</v>
      </c>
      <c r="G57" s="32">
        <v>68</v>
      </c>
      <c r="H57" s="32"/>
      <c r="I57" s="32"/>
      <c r="J57" s="32"/>
      <c r="K57" s="32"/>
      <c r="L57" s="32"/>
      <c r="M57" s="32">
        <v>45</v>
      </c>
      <c r="N57" s="32">
        <v>33</v>
      </c>
      <c r="O57" s="80"/>
    </row>
    <row r="58" spans="1:15" s="7" customFormat="1" x14ac:dyDescent="0.2">
      <c r="A58" s="18" t="s">
        <v>112</v>
      </c>
      <c r="B58" s="44" t="s">
        <v>113</v>
      </c>
      <c r="C58" s="31" t="s">
        <v>145</v>
      </c>
      <c r="D58" s="32">
        <f t="shared" si="18"/>
        <v>54</v>
      </c>
      <c r="E58" s="32">
        <v>18</v>
      </c>
      <c r="F58" s="32">
        <f t="shared" si="19"/>
        <v>36</v>
      </c>
      <c r="G58" s="32">
        <v>12</v>
      </c>
      <c r="H58" s="32"/>
      <c r="I58" s="32"/>
      <c r="J58" s="32"/>
      <c r="K58" s="32">
        <v>36</v>
      </c>
      <c r="L58" s="32"/>
      <c r="M58" s="32"/>
      <c r="N58" s="32"/>
      <c r="O58" s="79"/>
    </row>
    <row r="59" spans="1:15" s="7" customFormat="1" ht="14.25" x14ac:dyDescent="0.2">
      <c r="A59" s="21" t="s">
        <v>36</v>
      </c>
      <c r="B59" s="45" t="s">
        <v>37</v>
      </c>
      <c r="C59" s="25" t="s">
        <v>199</v>
      </c>
      <c r="D59" s="43">
        <f t="shared" ref="D59:N59" si="20">SUM(D71+D60)</f>
        <v>2745</v>
      </c>
      <c r="E59" s="43">
        <f t="shared" si="20"/>
        <v>795</v>
      </c>
      <c r="F59" s="43">
        <f t="shared" si="20"/>
        <v>1950</v>
      </c>
      <c r="G59" s="43">
        <f t="shared" si="20"/>
        <v>720</v>
      </c>
      <c r="H59" s="43">
        <f t="shared" si="20"/>
        <v>20</v>
      </c>
      <c r="I59" s="43">
        <f t="shared" si="20"/>
        <v>0</v>
      </c>
      <c r="J59" s="43">
        <f t="shared" si="20"/>
        <v>22</v>
      </c>
      <c r="K59" s="43">
        <f t="shared" si="20"/>
        <v>370</v>
      </c>
      <c r="L59" s="43">
        <f t="shared" si="20"/>
        <v>760</v>
      </c>
      <c r="M59" s="43">
        <f t="shared" si="20"/>
        <v>429</v>
      </c>
      <c r="N59" s="43">
        <f t="shared" si="20"/>
        <v>369</v>
      </c>
      <c r="O59" s="79"/>
    </row>
    <row r="60" spans="1:15" s="7" customFormat="1" ht="14.25" x14ac:dyDescent="0.2">
      <c r="A60" s="23" t="s">
        <v>38</v>
      </c>
      <c r="B60" s="46" t="s">
        <v>39</v>
      </c>
      <c r="C60" s="47" t="s">
        <v>197</v>
      </c>
      <c r="D60" s="48">
        <f t="shared" ref="D60:N60" si="21">SUM(D61:D70)</f>
        <v>1191</v>
      </c>
      <c r="E60" s="48">
        <f t="shared" si="21"/>
        <v>397</v>
      </c>
      <c r="F60" s="48">
        <f t="shared" si="21"/>
        <v>794</v>
      </c>
      <c r="G60" s="48">
        <f t="shared" si="21"/>
        <v>298</v>
      </c>
      <c r="H60" s="48">
        <f t="shared" si="21"/>
        <v>0</v>
      </c>
      <c r="I60" s="48">
        <f t="shared" si="21"/>
        <v>0</v>
      </c>
      <c r="J60" s="48">
        <f t="shared" si="21"/>
        <v>22</v>
      </c>
      <c r="K60" s="48">
        <f t="shared" si="21"/>
        <v>216</v>
      </c>
      <c r="L60" s="48">
        <f t="shared" si="21"/>
        <v>289</v>
      </c>
      <c r="M60" s="48">
        <f t="shared" si="21"/>
        <v>135</v>
      </c>
      <c r="N60" s="48">
        <f t="shared" si="21"/>
        <v>132</v>
      </c>
      <c r="O60" s="79"/>
    </row>
    <row r="61" spans="1:15" s="7" customFormat="1" x14ac:dyDescent="0.2">
      <c r="A61" s="18" t="s">
        <v>40</v>
      </c>
      <c r="B61" s="44" t="s">
        <v>114</v>
      </c>
      <c r="C61" s="31" t="s">
        <v>141</v>
      </c>
      <c r="D61" s="73">
        <f>SUM(E61:F61)</f>
        <v>78</v>
      </c>
      <c r="E61" s="73">
        <f>F61/2</f>
        <v>26</v>
      </c>
      <c r="F61" s="73">
        <f>SUM(I61:N61)</f>
        <v>52</v>
      </c>
      <c r="G61" s="73">
        <v>16</v>
      </c>
      <c r="H61" s="32"/>
      <c r="I61" s="32"/>
      <c r="J61" s="32"/>
      <c r="K61" s="32">
        <v>52</v>
      </c>
      <c r="L61" s="32"/>
      <c r="M61" s="32"/>
      <c r="N61" s="32"/>
      <c r="O61" s="81"/>
    </row>
    <row r="62" spans="1:15" s="7" customFormat="1" x14ac:dyDescent="0.2">
      <c r="A62" s="18" t="s">
        <v>41</v>
      </c>
      <c r="B62" s="44" t="s">
        <v>105</v>
      </c>
      <c r="C62" s="31" t="s">
        <v>139</v>
      </c>
      <c r="D62" s="73">
        <f t="shared" ref="D62:D70" si="22">SUM(E62:F62)</f>
        <v>150</v>
      </c>
      <c r="E62" s="73">
        <f t="shared" ref="E62:E70" si="23">F62/2</f>
        <v>50</v>
      </c>
      <c r="F62" s="73">
        <f t="shared" ref="F62:F70" si="24">SUM(I62:N62)</f>
        <v>100</v>
      </c>
      <c r="G62" s="73">
        <v>54</v>
      </c>
      <c r="H62" s="32"/>
      <c r="I62" s="32"/>
      <c r="J62" s="32"/>
      <c r="K62" s="32">
        <v>30</v>
      </c>
      <c r="L62" s="32">
        <v>70</v>
      </c>
      <c r="M62" s="32"/>
      <c r="N62" s="32"/>
      <c r="O62" s="81"/>
    </row>
    <row r="63" spans="1:15" s="7" customFormat="1" x14ac:dyDescent="0.2">
      <c r="A63" s="18" t="s">
        <v>42</v>
      </c>
      <c r="B63" s="44" t="s">
        <v>104</v>
      </c>
      <c r="C63" s="31" t="s">
        <v>143</v>
      </c>
      <c r="D63" s="73">
        <f t="shared" si="22"/>
        <v>127</v>
      </c>
      <c r="E63" s="73">
        <v>42</v>
      </c>
      <c r="F63" s="73">
        <f t="shared" si="24"/>
        <v>85</v>
      </c>
      <c r="G63" s="73">
        <v>16</v>
      </c>
      <c r="H63" s="32"/>
      <c r="I63" s="32"/>
      <c r="J63" s="32"/>
      <c r="K63" s="32"/>
      <c r="L63" s="32">
        <v>85</v>
      </c>
      <c r="M63" s="32"/>
      <c r="N63" s="32"/>
      <c r="O63" s="79"/>
    </row>
    <row r="64" spans="1:15" s="7" customFormat="1" ht="27" x14ac:dyDescent="0.2">
      <c r="A64" s="18" t="s">
        <v>43</v>
      </c>
      <c r="B64" s="44" t="s">
        <v>203</v>
      </c>
      <c r="C64" s="31" t="s">
        <v>145</v>
      </c>
      <c r="D64" s="73">
        <f t="shared" si="22"/>
        <v>108</v>
      </c>
      <c r="E64" s="73">
        <f t="shared" si="23"/>
        <v>36</v>
      </c>
      <c r="F64" s="73">
        <f t="shared" si="24"/>
        <v>72</v>
      </c>
      <c r="G64" s="73">
        <v>22</v>
      </c>
      <c r="H64" s="32"/>
      <c r="I64" s="32"/>
      <c r="J64" s="32">
        <v>22</v>
      </c>
      <c r="K64" s="32">
        <v>50</v>
      </c>
      <c r="L64" s="32"/>
      <c r="M64" s="32"/>
      <c r="N64" s="32"/>
      <c r="O64" s="82"/>
    </row>
    <row r="65" spans="1:15" s="7" customFormat="1" x14ac:dyDescent="0.2">
      <c r="A65" s="18" t="s">
        <v>44</v>
      </c>
      <c r="B65" s="44" t="s">
        <v>106</v>
      </c>
      <c r="C65" s="31" t="s">
        <v>139</v>
      </c>
      <c r="D65" s="73">
        <f t="shared" si="22"/>
        <v>123</v>
      </c>
      <c r="E65" s="73">
        <f t="shared" si="23"/>
        <v>41</v>
      </c>
      <c r="F65" s="73">
        <f t="shared" si="24"/>
        <v>82</v>
      </c>
      <c r="G65" s="73">
        <v>16</v>
      </c>
      <c r="H65" s="32"/>
      <c r="I65" s="32"/>
      <c r="J65" s="32"/>
      <c r="K65" s="32">
        <v>48</v>
      </c>
      <c r="L65" s="32">
        <v>34</v>
      </c>
      <c r="M65" s="32"/>
      <c r="N65" s="32"/>
      <c r="O65" s="79"/>
    </row>
    <row r="66" spans="1:15" s="7" customFormat="1" ht="30" x14ac:dyDescent="0.2">
      <c r="A66" s="18" t="s">
        <v>46</v>
      </c>
      <c r="B66" s="44" t="s">
        <v>115</v>
      </c>
      <c r="C66" s="31" t="s">
        <v>145</v>
      </c>
      <c r="D66" s="73">
        <f t="shared" si="22"/>
        <v>102</v>
      </c>
      <c r="E66" s="73">
        <f t="shared" si="23"/>
        <v>34</v>
      </c>
      <c r="F66" s="73">
        <f t="shared" si="24"/>
        <v>68</v>
      </c>
      <c r="G66" s="73">
        <v>20</v>
      </c>
      <c r="H66" s="32"/>
      <c r="I66" s="32"/>
      <c r="J66" s="32"/>
      <c r="K66" s="32"/>
      <c r="L66" s="73">
        <v>68</v>
      </c>
      <c r="M66" s="32"/>
      <c r="N66" s="32"/>
      <c r="O66" s="79"/>
    </row>
    <row r="67" spans="1:15" s="7" customFormat="1" x14ac:dyDescent="0.2">
      <c r="A67" s="18" t="s">
        <v>77</v>
      </c>
      <c r="B67" s="44" t="s">
        <v>183</v>
      </c>
      <c r="C67" s="31" t="s">
        <v>168</v>
      </c>
      <c r="D67" s="73">
        <f t="shared" si="22"/>
        <v>133</v>
      </c>
      <c r="E67" s="73">
        <v>44</v>
      </c>
      <c r="F67" s="73">
        <f t="shared" si="24"/>
        <v>89</v>
      </c>
      <c r="G67" s="73">
        <v>44</v>
      </c>
      <c r="H67" s="32"/>
      <c r="I67" s="32"/>
      <c r="J67" s="32"/>
      <c r="K67" s="32"/>
      <c r="L67" s="32"/>
      <c r="M67" s="32">
        <v>45</v>
      </c>
      <c r="N67" s="32">
        <v>44</v>
      </c>
      <c r="O67" s="79"/>
    </row>
    <row r="68" spans="1:15" s="7" customFormat="1" x14ac:dyDescent="0.2">
      <c r="A68" s="18" t="s">
        <v>78</v>
      </c>
      <c r="B68" s="44" t="s">
        <v>116</v>
      </c>
      <c r="C68" s="31" t="s">
        <v>168</v>
      </c>
      <c r="D68" s="73">
        <f t="shared" si="22"/>
        <v>134</v>
      </c>
      <c r="E68" s="73">
        <v>45</v>
      </c>
      <c r="F68" s="73">
        <f t="shared" si="24"/>
        <v>89</v>
      </c>
      <c r="G68" s="73">
        <v>44</v>
      </c>
      <c r="H68" s="32"/>
      <c r="I68" s="32"/>
      <c r="J68" s="32"/>
      <c r="K68" s="32"/>
      <c r="L68" s="32"/>
      <c r="M68" s="32">
        <v>45</v>
      </c>
      <c r="N68" s="32">
        <v>44</v>
      </c>
      <c r="O68" s="79"/>
    </row>
    <row r="69" spans="1:15" s="7" customFormat="1" x14ac:dyDescent="0.2">
      <c r="A69" s="18" t="s">
        <v>79</v>
      </c>
      <c r="B69" s="44" t="s">
        <v>117</v>
      </c>
      <c r="C69" s="31" t="s">
        <v>141</v>
      </c>
      <c r="D69" s="73">
        <f t="shared" si="22"/>
        <v>134</v>
      </c>
      <c r="E69" s="73">
        <v>45</v>
      </c>
      <c r="F69" s="73">
        <f t="shared" si="24"/>
        <v>89</v>
      </c>
      <c r="G69" s="73">
        <v>44</v>
      </c>
      <c r="H69" s="32"/>
      <c r="I69" s="32"/>
      <c r="J69" s="32"/>
      <c r="K69" s="32"/>
      <c r="L69" s="32"/>
      <c r="M69" s="32">
        <v>45</v>
      </c>
      <c r="N69" s="32">
        <v>44</v>
      </c>
      <c r="O69" s="79"/>
    </row>
    <row r="70" spans="1:15" s="7" customFormat="1" x14ac:dyDescent="0.2">
      <c r="A70" s="18" t="s">
        <v>80</v>
      </c>
      <c r="B70" s="44" t="s">
        <v>45</v>
      </c>
      <c r="C70" s="31" t="s">
        <v>139</v>
      </c>
      <c r="D70" s="73">
        <f t="shared" si="22"/>
        <v>102</v>
      </c>
      <c r="E70" s="73">
        <f t="shared" si="23"/>
        <v>34</v>
      </c>
      <c r="F70" s="73">
        <f t="shared" si="24"/>
        <v>68</v>
      </c>
      <c r="G70" s="73">
        <v>22</v>
      </c>
      <c r="H70" s="32"/>
      <c r="I70" s="32"/>
      <c r="J70" s="32"/>
      <c r="K70" s="32">
        <v>36</v>
      </c>
      <c r="L70" s="73">
        <v>32</v>
      </c>
      <c r="M70" s="32"/>
      <c r="N70" s="32"/>
      <c r="O70" s="79"/>
    </row>
    <row r="71" spans="1:15" s="11" customFormat="1" ht="14.25" x14ac:dyDescent="0.2">
      <c r="A71" s="23" t="s">
        <v>47</v>
      </c>
      <c r="B71" s="46" t="s">
        <v>48</v>
      </c>
      <c r="C71" s="47" t="s">
        <v>198</v>
      </c>
      <c r="D71" s="48">
        <f>SUM(D84+D80+D76+D72)</f>
        <v>1554</v>
      </c>
      <c r="E71" s="48">
        <f t="shared" ref="E71:N71" si="25">SUM(E84+E80+E76+E72)</f>
        <v>398</v>
      </c>
      <c r="F71" s="48">
        <f t="shared" si="25"/>
        <v>1156</v>
      </c>
      <c r="G71" s="48">
        <f t="shared" si="25"/>
        <v>422</v>
      </c>
      <c r="H71" s="48">
        <f t="shared" si="25"/>
        <v>20</v>
      </c>
      <c r="I71" s="48">
        <f t="shared" si="25"/>
        <v>0</v>
      </c>
      <c r="J71" s="48">
        <f t="shared" si="25"/>
        <v>0</v>
      </c>
      <c r="K71" s="48">
        <f t="shared" si="25"/>
        <v>154</v>
      </c>
      <c r="L71" s="48">
        <f t="shared" si="25"/>
        <v>471</v>
      </c>
      <c r="M71" s="48">
        <f t="shared" si="25"/>
        <v>294</v>
      </c>
      <c r="N71" s="48">
        <f t="shared" si="25"/>
        <v>237</v>
      </c>
      <c r="O71" s="83"/>
    </row>
    <row r="72" spans="1:15" s="11" customFormat="1" ht="28.5" x14ac:dyDescent="0.2">
      <c r="A72" s="22" t="s">
        <v>49</v>
      </c>
      <c r="B72" s="49" t="s">
        <v>118</v>
      </c>
      <c r="C72" s="50" t="s">
        <v>147</v>
      </c>
      <c r="D72" s="51">
        <f>SUM(D73:D75)</f>
        <v>336</v>
      </c>
      <c r="E72" s="51">
        <f t="shared" ref="E72:N72" si="26">SUM(E73:E75)</f>
        <v>88</v>
      </c>
      <c r="F72" s="51">
        <f t="shared" si="26"/>
        <v>248</v>
      </c>
      <c r="G72" s="51">
        <f t="shared" si="26"/>
        <v>66</v>
      </c>
      <c r="H72" s="51">
        <f t="shared" si="26"/>
        <v>0</v>
      </c>
      <c r="I72" s="51">
        <f t="shared" si="26"/>
        <v>0</v>
      </c>
      <c r="J72" s="51">
        <f t="shared" si="26"/>
        <v>0</v>
      </c>
      <c r="K72" s="51">
        <f t="shared" si="26"/>
        <v>74</v>
      </c>
      <c r="L72" s="51">
        <f t="shared" si="26"/>
        <v>174</v>
      </c>
      <c r="M72" s="51">
        <f t="shared" si="26"/>
        <v>0</v>
      </c>
      <c r="N72" s="51">
        <f t="shared" si="26"/>
        <v>0</v>
      </c>
      <c r="O72" s="83"/>
    </row>
    <row r="73" spans="1:15" s="7" customFormat="1" ht="30" x14ac:dyDescent="0.2">
      <c r="A73" s="18" t="s">
        <v>50</v>
      </c>
      <c r="B73" s="44" t="s">
        <v>119</v>
      </c>
      <c r="C73" s="31" t="s">
        <v>139</v>
      </c>
      <c r="D73" s="73">
        <f>SUM(E73:F73)</f>
        <v>264</v>
      </c>
      <c r="E73" s="73">
        <v>88</v>
      </c>
      <c r="F73" s="73">
        <f>SUM(I73:N73)</f>
        <v>176</v>
      </c>
      <c r="G73" s="73">
        <v>66</v>
      </c>
      <c r="H73" s="32"/>
      <c r="I73" s="32"/>
      <c r="J73" s="32"/>
      <c r="K73" s="32">
        <v>74</v>
      </c>
      <c r="L73" s="32">
        <v>102</v>
      </c>
      <c r="M73" s="32"/>
      <c r="N73" s="32"/>
      <c r="O73" s="79"/>
    </row>
    <row r="74" spans="1:15" s="7" customFormat="1" x14ac:dyDescent="0.2">
      <c r="A74" s="18" t="s">
        <v>51</v>
      </c>
      <c r="B74" s="44" t="s">
        <v>52</v>
      </c>
      <c r="C74" s="31" t="s">
        <v>175</v>
      </c>
      <c r="D74" s="32">
        <f t="shared" ref="D74:D75" si="27">SUM(E74:F74)</f>
        <v>36</v>
      </c>
      <c r="E74" s="32"/>
      <c r="F74" s="32">
        <f t="shared" ref="F74:F75" si="28">SUM(I74:N74)</f>
        <v>36</v>
      </c>
      <c r="G74" s="32"/>
      <c r="H74" s="32"/>
      <c r="I74" s="32"/>
      <c r="J74" s="32"/>
      <c r="K74" s="32"/>
      <c r="L74" s="32">
        <v>36</v>
      </c>
      <c r="M74" s="32"/>
      <c r="N74" s="32"/>
      <c r="O74" s="79"/>
    </row>
    <row r="75" spans="1:15" s="7" customFormat="1" x14ac:dyDescent="0.2">
      <c r="A75" s="18" t="s">
        <v>53</v>
      </c>
      <c r="B75" s="44" t="s">
        <v>54</v>
      </c>
      <c r="C75" s="31" t="s">
        <v>175</v>
      </c>
      <c r="D75" s="32">
        <f t="shared" si="27"/>
        <v>36</v>
      </c>
      <c r="E75" s="32"/>
      <c r="F75" s="32">
        <f t="shared" si="28"/>
        <v>36</v>
      </c>
      <c r="G75" s="32"/>
      <c r="H75" s="32"/>
      <c r="I75" s="32"/>
      <c r="J75" s="32"/>
      <c r="K75" s="32"/>
      <c r="L75" s="32">
        <v>36</v>
      </c>
      <c r="M75" s="32"/>
      <c r="N75" s="32"/>
      <c r="O75" s="79"/>
    </row>
    <row r="76" spans="1:15" s="7" customFormat="1" ht="28.5" x14ac:dyDescent="0.2">
      <c r="A76" s="22" t="s">
        <v>55</v>
      </c>
      <c r="B76" s="49" t="s">
        <v>120</v>
      </c>
      <c r="C76" s="50" t="s">
        <v>147</v>
      </c>
      <c r="D76" s="51">
        <f>SUM(D77:D79)</f>
        <v>433</v>
      </c>
      <c r="E76" s="51">
        <f t="shared" ref="E76:N76" si="29">SUM(E77:E79)</f>
        <v>120</v>
      </c>
      <c r="F76" s="51">
        <f t="shared" si="29"/>
        <v>313</v>
      </c>
      <c r="G76" s="51">
        <f t="shared" si="29"/>
        <v>124</v>
      </c>
      <c r="H76" s="51">
        <f t="shared" si="29"/>
        <v>0</v>
      </c>
      <c r="I76" s="51">
        <f t="shared" si="29"/>
        <v>0</v>
      </c>
      <c r="J76" s="51">
        <f t="shared" si="29"/>
        <v>0</v>
      </c>
      <c r="K76" s="51">
        <f t="shared" si="29"/>
        <v>0</v>
      </c>
      <c r="L76" s="51">
        <f t="shared" si="29"/>
        <v>51</v>
      </c>
      <c r="M76" s="51">
        <f t="shared" si="29"/>
        <v>138</v>
      </c>
      <c r="N76" s="51">
        <f t="shared" si="29"/>
        <v>124</v>
      </c>
      <c r="O76" s="79"/>
    </row>
    <row r="77" spans="1:15" s="7" customFormat="1" x14ac:dyDescent="0.2">
      <c r="A77" s="18" t="s">
        <v>56</v>
      </c>
      <c r="B77" s="44" t="s">
        <v>121</v>
      </c>
      <c r="C77" s="31" t="s">
        <v>146</v>
      </c>
      <c r="D77" s="32">
        <f>SUM(E77:F77)</f>
        <v>361</v>
      </c>
      <c r="E77" s="73">
        <v>120</v>
      </c>
      <c r="F77" s="32">
        <f>SUM(I77:N77)</f>
        <v>241</v>
      </c>
      <c r="G77" s="32">
        <v>124</v>
      </c>
      <c r="H77" s="32"/>
      <c r="I77" s="32"/>
      <c r="J77" s="32"/>
      <c r="K77" s="32"/>
      <c r="L77" s="32">
        <v>51</v>
      </c>
      <c r="M77" s="32">
        <v>102</v>
      </c>
      <c r="N77" s="32">
        <v>88</v>
      </c>
      <c r="O77" s="79"/>
    </row>
    <row r="78" spans="1:15" s="7" customFormat="1" x14ac:dyDescent="0.2">
      <c r="A78" s="18" t="s">
        <v>57</v>
      </c>
      <c r="B78" s="44" t="s">
        <v>52</v>
      </c>
      <c r="C78" s="31" t="s">
        <v>143</v>
      </c>
      <c r="D78" s="32">
        <f t="shared" ref="D78:D79" si="30">SUM(E78:F78)</f>
        <v>36</v>
      </c>
      <c r="E78" s="32"/>
      <c r="F78" s="32">
        <f t="shared" ref="F78:F79" si="31">SUM(I78:N78)</f>
        <v>36</v>
      </c>
      <c r="G78" s="32"/>
      <c r="H78" s="32"/>
      <c r="I78" s="32"/>
      <c r="J78" s="32"/>
      <c r="K78" s="32"/>
      <c r="L78" s="32"/>
      <c r="M78" s="32">
        <v>36</v>
      </c>
      <c r="N78" s="32"/>
      <c r="O78" s="79"/>
    </row>
    <row r="79" spans="1:15" s="7" customFormat="1" x14ac:dyDescent="0.2">
      <c r="A79" s="18" t="s">
        <v>58</v>
      </c>
      <c r="B79" s="44" t="s">
        <v>54</v>
      </c>
      <c r="C79" s="31" t="s">
        <v>143</v>
      </c>
      <c r="D79" s="32">
        <f t="shared" si="30"/>
        <v>36</v>
      </c>
      <c r="E79" s="32"/>
      <c r="F79" s="32">
        <f t="shared" si="31"/>
        <v>36</v>
      </c>
      <c r="G79" s="32"/>
      <c r="H79" s="32"/>
      <c r="I79" s="32"/>
      <c r="J79" s="32"/>
      <c r="K79" s="32"/>
      <c r="L79" s="32"/>
      <c r="M79" s="32"/>
      <c r="N79" s="32">
        <v>36</v>
      </c>
      <c r="O79" s="79"/>
    </row>
    <row r="80" spans="1:15" s="7" customFormat="1" ht="42.75" x14ac:dyDescent="0.2">
      <c r="A80" s="22" t="s">
        <v>122</v>
      </c>
      <c r="B80" s="49" t="s">
        <v>123</v>
      </c>
      <c r="C80" s="50" t="s">
        <v>147</v>
      </c>
      <c r="D80" s="52">
        <f>SUM(D81:D83)</f>
        <v>417</v>
      </c>
      <c r="E80" s="52">
        <f t="shared" ref="E80:N80" si="32">SUM(E81:E83)</f>
        <v>91</v>
      </c>
      <c r="F80" s="52">
        <f t="shared" si="32"/>
        <v>326</v>
      </c>
      <c r="G80" s="52">
        <f t="shared" si="32"/>
        <v>114</v>
      </c>
      <c r="H80" s="52">
        <f t="shared" si="32"/>
        <v>20</v>
      </c>
      <c r="I80" s="52">
        <f t="shared" si="32"/>
        <v>0</v>
      </c>
      <c r="J80" s="52">
        <f t="shared" si="32"/>
        <v>0</v>
      </c>
      <c r="K80" s="52">
        <f t="shared" si="32"/>
        <v>80</v>
      </c>
      <c r="L80" s="52">
        <f t="shared" si="32"/>
        <v>246</v>
      </c>
      <c r="M80" s="52">
        <f t="shared" si="32"/>
        <v>0</v>
      </c>
      <c r="N80" s="52">
        <f t="shared" si="32"/>
        <v>0</v>
      </c>
      <c r="O80" s="79"/>
    </row>
    <row r="81" spans="1:19" s="7" customFormat="1" ht="30" x14ac:dyDescent="0.2">
      <c r="A81" s="18" t="s">
        <v>124</v>
      </c>
      <c r="B81" s="44" t="s">
        <v>125</v>
      </c>
      <c r="C81" s="31" t="s">
        <v>139</v>
      </c>
      <c r="D81" s="32">
        <f>SUM(E81:F81)</f>
        <v>273</v>
      </c>
      <c r="E81" s="73">
        <v>91</v>
      </c>
      <c r="F81" s="32">
        <f>SUM(I81:N81)</f>
        <v>182</v>
      </c>
      <c r="G81" s="32">
        <v>114</v>
      </c>
      <c r="H81" s="32">
        <v>20</v>
      </c>
      <c r="I81" s="32"/>
      <c r="J81" s="32"/>
      <c r="K81" s="32">
        <v>80</v>
      </c>
      <c r="L81" s="32">
        <v>102</v>
      </c>
      <c r="M81" s="32"/>
      <c r="N81" s="32"/>
      <c r="O81" s="79"/>
    </row>
    <row r="82" spans="1:19" s="7" customFormat="1" x14ac:dyDescent="0.2">
      <c r="A82" s="18" t="s">
        <v>128</v>
      </c>
      <c r="B82" s="44" t="s">
        <v>52</v>
      </c>
      <c r="C82" s="31" t="s">
        <v>175</v>
      </c>
      <c r="D82" s="32">
        <f t="shared" ref="D82:D83" si="33">SUM(E82:F82)</f>
        <v>72</v>
      </c>
      <c r="E82" s="32"/>
      <c r="F82" s="32">
        <f t="shared" ref="F82:F83" si="34">SUM(I82:N82)</f>
        <v>72</v>
      </c>
      <c r="G82" s="32"/>
      <c r="H82" s="32"/>
      <c r="I82" s="32"/>
      <c r="J82" s="32"/>
      <c r="K82" s="32"/>
      <c r="L82" s="32">
        <v>72</v>
      </c>
      <c r="M82" s="32"/>
      <c r="N82" s="32"/>
      <c r="O82" s="79"/>
    </row>
    <row r="83" spans="1:19" s="7" customFormat="1" x14ac:dyDescent="0.2">
      <c r="A83" s="18" t="s">
        <v>129</v>
      </c>
      <c r="B83" s="44" t="s">
        <v>54</v>
      </c>
      <c r="C83" s="31" t="s">
        <v>175</v>
      </c>
      <c r="D83" s="32">
        <f t="shared" si="33"/>
        <v>72</v>
      </c>
      <c r="E83" s="32"/>
      <c r="F83" s="32">
        <f t="shared" si="34"/>
        <v>72</v>
      </c>
      <c r="G83" s="32"/>
      <c r="H83" s="32"/>
      <c r="I83" s="32"/>
      <c r="J83" s="32"/>
      <c r="K83" s="32"/>
      <c r="L83" s="32">
        <v>72</v>
      </c>
      <c r="M83" s="32"/>
      <c r="N83" s="32"/>
      <c r="O83" s="79"/>
    </row>
    <row r="84" spans="1:19" s="7" customFormat="1" ht="28.5" x14ac:dyDescent="0.2">
      <c r="A84" s="22" t="s">
        <v>126</v>
      </c>
      <c r="B84" s="49" t="s">
        <v>176</v>
      </c>
      <c r="C84" s="50" t="s">
        <v>147</v>
      </c>
      <c r="D84" s="52">
        <f>SUM(D85:D87)</f>
        <v>368</v>
      </c>
      <c r="E84" s="52">
        <f t="shared" ref="E84:N84" si="35">SUM(E85:E87)</f>
        <v>99</v>
      </c>
      <c r="F84" s="52">
        <f t="shared" si="35"/>
        <v>269</v>
      </c>
      <c r="G84" s="52">
        <f t="shared" si="35"/>
        <v>118</v>
      </c>
      <c r="H84" s="52">
        <f t="shared" si="35"/>
        <v>0</v>
      </c>
      <c r="I84" s="52">
        <f t="shared" si="35"/>
        <v>0</v>
      </c>
      <c r="J84" s="52">
        <f t="shared" si="35"/>
        <v>0</v>
      </c>
      <c r="K84" s="52">
        <f t="shared" si="35"/>
        <v>0</v>
      </c>
      <c r="L84" s="52">
        <f t="shared" si="35"/>
        <v>0</v>
      </c>
      <c r="M84" s="52">
        <f t="shared" si="35"/>
        <v>156</v>
      </c>
      <c r="N84" s="52">
        <f t="shared" si="35"/>
        <v>113</v>
      </c>
      <c r="O84" s="79"/>
    </row>
    <row r="85" spans="1:19" s="7" customFormat="1" x14ac:dyDescent="0.2">
      <c r="A85" s="18" t="s">
        <v>127</v>
      </c>
      <c r="B85" s="44" t="s">
        <v>177</v>
      </c>
      <c r="C85" s="31" t="s">
        <v>139</v>
      </c>
      <c r="D85" s="32">
        <f>SUM(E85:F85)</f>
        <v>296</v>
      </c>
      <c r="E85" s="73">
        <v>99</v>
      </c>
      <c r="F85" s="32">
        <f>SUM(I85:N85)</f>
        <v>197</v>
      </c>
      <c r="G85" s="32">
        <v>118</v>
      </c>
      <c r="H85" s="32"/>
      <c r="I85" s="32"/>
      <c r="J85" s="32"/>
      <c r="K85" s="32"/>
      <c r="L85" s="32"/>
      <c r="M85" s="32">
        <v>120</v>
      </c>
      <c r="N85" s="32">
        <v>77</v>
      </c>
      <c r="O85" s="79"/>
    </row>
    <row r="86" spans="1:19" s="7" customFormat="1" x14ac:dyDescent="0.2">
      <c r="A86" s="18" t="s">
        <v>130</v>
      </c>
      <c r="B86" s="44" t="s">
        <v>52</v>
      </c>
      <c r="C86" s="31" t="s">
        <v>143</v>
      </c>
      <c r="D86" s="32">
        <f t="shared" ref="D86:D87" si="36">SUM(E86:F86)</f>
        <v>36</v>
      </c>
      <c r="E86" s="32"/>
      <c r="F86" s="32">
        <f t="shared" ref="F86:F87" si="37">SUM(I86:N86)</f>
        <v>36</v>
      </c>
      <c r="G86" s="32"/>
      <c r="H86" s="32"/>
      <c r="I86" s="32"/>
      <c r="J86" s="32"/>
      <c r="K86" s="32"/>
      <c r="L86" s="32"/>
      <c r="M86" s="32">
        <v>36</v>
      </c>
      <c r="N86" s="32"/>
      <c r="O86" s="79"/>
    </row>
    <row r="87" spans="1:19" s="11" customFormat="1" x14ac:dyDescent="0.2">
      <c r="A87" s="18" t="s">
        <v>131</v>
      </c>
      <c r="B87" s="44" t="s">
        <v>54</v>
      </c>
      <c r="C87" s="31" t="s">
        <v>143</v>
      </c>
      <c r="D87" s="32">
        <f t="shared" si="36"/>
        <v>36</v>
      </c>
      <c r="E87" s="32"/>
      <c r="F87" s="32">
        <f t="shared" si="37"/>
        <v>36</v>
      </c>
      <c r="G87" s="32"/>
      <c r="H87" s="32"/>
      <c r="I87" s="32"/>
      <c r="J87" s="32"/>
      <c r="K87" s="32"/>
      <c r="L87" s="32"/>
      <c r="M87" s="32"/>
      <c r="N87" s="32">
        <v>36</v>
      </c>
      <c r="O87" s="83"/>
    </row>
    <row r="88" spans="1:19" s="11" customFormat="1" ht="17.25" customHeight="1" x14ac:dyDescent="0.2">
      <c r="A88" s="8"/>
      <c r="B88" s="53" t="s">
        <v>59</v>
      </c>
      <c r="C88" s="54" t="s">
        <v>200</v>
      </c>
      <c r="D88" s="55">
        <f t="shared" ref="D88:N88" si="38">D28+D49+D55+D59</f>
        <v>5652</v>
      </c>
      <c r="E88" s="55">
        <f t="shared" si="38"/>
        <v>1764</v>
      </c>
      <c r="F88" s="55">
        <f t="shared" si="38"/>
        <v>3888</v>
      </c>
      <c r="G88" s="55">
        <f t="shared" si="38"/>
        <v>1867</v>
      </c>
      <c r="H88" s="55">
        <f t="shared" si="38"/>
        <v>20</v>
      </c>
      <c r="I88" s="55">
        <f t="shared" si="38"/>
        <v>612</v>
      </c>
      <c r="J88" s="55">
        <f t="shared" si="38"/>
        <v>792</v>
      </c>
      <c r="K88" s="55">
        <f t="shared" si="38"/>
        <v>576</v>
      </c>
      <c r="L88" s="55">
        <f t="shared" si="38"/>
        <v>828</v>
      </c>
      <c r="M88" s="55">
        <f t="shared" si="38"/>
        <v>612</v>
      </c>
      <c r="N88" s="55">
        <f t="shared" si="38"/>
        <v>468</v>
      </c>
      <c r="R88" s="15"/>
      <c r="S88" s="15"/>
    </row>
    <row r="89" spans="1:19" s="11" customFormat="1" ht="28.5" x14ac:dyDescent="0.2">
      <c r="A89" s="17" t="s">
        <v>66</v>
      </c>
      <c r="B89" s="56" t="s">
        <v>81</v>
      </c>
      <c r="C89" s="5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59" t="s">
        <v>134</v>
      </c>
      <c r="R89" s="15"/>
      <c r="S89" s="15"/>
    </row>
    <row r="90" spans="1:19" s="7" customFormat="1" ht="14.25" x14ac:dyDescent="0.2">
      <c r="A90" s="17" t="s">
        <v>67</v>
      </c>
      <c r="B90" s="56" t="s">
        <v>138</v>
      </c>
      <c r="C90" s="5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59" t="s">
        <v>135</v>
      </c>
    </row>
    <row r="91" spans="1:19" s="7" customFormat="1" ht="12" x14ac:dyDescent="0.2">
      <c r="A91" s="92" t="s">
        <v>76</v>
      </c>
      <c r="B91" s="93"/>
      <c r="C91" s="93"/>
      <c r="D91" s="93"/>
      <c r="E91" s="94"/>
      <c r="F91" s="101" t="s">
        <v>59</v>
      </c>
      <c r="G91" s="90" t="s">
        <v>61</v>
      </c>
      <c r="H91" s="91"/>
      <c r="I91" s="125">
        <v>612</v>
      </c>
      <c r="J91" s="125">
        <v>792</v>
      </c>
      <c r="K91" s="125">
        <v>576</v>
      </c>
      <c r="L91" s="125">
        <v>612</v>
      </c>
      <c r="M91" s="125">
        <v>540</v>
      </c>
      <c r="N91" s="125">
        <v>396</v>
      </c>
      <c r="O91" s="60"/>
    </row>
    <row r="92" spans="1:19" s="7" customFormat="1" ht="12" x14ac:dyDescent="0.2">
      <c r="A92" s="95" t="s">
        <v>138</v>
      </c>
      <c r="B92" s="96"/>
      <c r="C92" s="96"/>
      <c r="D92" s="96"/>
      <c r="E92" s="97"/>
      <c r="F92" s="102"/>
      <c r="G92" s="90" t="s">
        <v>62</v>
      </c>
      <c r="H92" s="91"/>
      <c r="I92" s="125">
        <v>0</v>
      </c>
      <c r="J92" s="125">
        <v>0</v>
      </c>
      <c r="K92" s="125">
        <v>0</v>
      </c>
      <c r="L92" s="125">
        <v>108</v>
      </c>
      <c r="M92" s="125">
        <v>72</v>
      </c>
      <c r="N92" s="125">
        <v>0</v>
      </c>
      <c r="O92" s="60"/>
    </row>
    <row r="93" spans="1:19" s="7" customFormat="1" ht="21" customHeight="1" x14ac:dyDescent="0.2">
      <c r="A93" s="95" t="s">
        <v>82</v>
      </c>
      <c r="B93" s="96"/>
      <c r="C93" s="96"/>
      <c r="D93" s="96"/>
      <c r="E93" s="97"/>
      <c r="F93" s="102"/>
      <c r="G93" s="90" t="s">
        <v>63</v>
      </c>
      <c r="H93" s="91"/>
      <c r="I93" s="125">
        <v>0</v>
      </c>
      <c r="J93" s="125">
        <v>0</v>
      </c>
      <c r="K93" s="125">
        <v>0</v>
      </c>
      <c r="L93" s="125">
        <v>108</v>
      </c>
      <c r="M93" s="125">
        <v>0</v>
      </c>
      <c r="N93" s="125">
        <v>72</v>
      </c>
      <c r="O93" s="60"/>
    </row>
    <row r="94" spans="1:19" s="7" customFormat="1" ht="20.25" customHeight="1" x14ac:dyDescent="0.2">
      <c r="A94" s="88" t="s">
        <v>65</v>
      </c>
      <c r="B94" s="89"/>
      <c r="C94" s="89"/>
      <c r="D94" s="89"/>
      <c r="E94" s="104"/>
      <c r="F94" s="102"/>
      <c r="G94" s="90" t="s">
        <v>64</v>
      </c>
      <c r="H94" s="91"/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144</v>
      </c>
      <c r="O94" s="60"/>
    </row>
    <row r="95" spans="1:19" ht="31.5" customHeight="1" x14ac:dyDescent="0.25">
      <c r="A95" s="121"/>
      <c r="B95" s="122"/>
      <c r="C95" s="122"/>
      <c r="D95" s="122"/>
      <c r="E95" s="123"/>
      <c r="F95" s="102"/>
      <c r="G95" s="90" t="s">
        <v>133</v>
      </c>
      <c r="H95" s="91"/>
      <c r="I95" s="126">
        <v>0</v>
      </c>
      <c r="J95" s="126">
        <v>4</v>
      </c>
      <c r="K95" s="126">
        <v>3</v>
      </c>
      <c r="L95" s="126">
        <v>3</v>
      </c>
      <c r="M95" s="126">
        <v>0</v>
      </c>
      <c r="N95" s="126">
        <v>3</v>
      </c>
      <c r="O95" s="60"/>
    </row>
    <row r="96" spans="1:19" x14ac:dyDescent="0.25">
      <c r="A96" s="88" t="s">
        <v>204</v>
      </c>
      <c r="B96" s="89"/>
      <c r="C96" s="89"/>
      <c r="D96" s="89"/>
      <c r="E96" s="104"/>
      <c r="F96" s="102"/>
      <c r="G96" s="90" t="s">
        <v>170</v>
      </c>
      <c r="H96" s="91"/>
      <c r="I96" s="126">
        <v>3</v>
      </c>
      <c r="J96" s="126">
        <v>8</v>
      </c>
      <c r="K96" s="126">
        <v>2</v>
      </c>
      <c r="L96" s="126">
        <v>8</v>
      </c>
      <c r="M96" s="126">
        <v>3</v>
      </c>
      <c r="N96" s="126">
        <v>8</v>
      </c>
      <c r="O96" s="60"/>
    </row>
    <row r="97" spans="1:15" ht="14.25" customHeight="1" x14ac:dyDescent="0.25">
      <c r="A97" s="98" t="s">
        <v>205</v>
      </c>
      <c r="B97" s="99"/>
      <c r="C97" s="99"/>
      <c r="D97" s="99"/>
      <c r="E97" s="100"/>
      <c r="F97" s="103"/>
      <c r="G97" s="90" t="s">
        <v>171</v>
      </c>
      <c r="H97" s="91"/>
      <c r="I97" s="126">
        <v>1</v>
      </c>
      <c r="J97" s="126">
        <v>0</v>
      </c>
      <c r="K97" s="126">
        <v>1</v>
      </c>
      <c r="L97" s="126">
        <v>1</v>
      </c>
      <c r="M97" s="126">
        <v>1</v>
      </c>
      <c r="N97" s="126">
        <v>0</v>
      </c>
      <c r="O97" s="60"/>
    </row>
    <row r="98" spans="1:15" ht="20.25" customHeight="1" x14ac:dyDescent="0.25">
      <c r="A98" s="116" t="s">
        <v>169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60"/>
    </row>
    <row r="99" spans="1:15" ht="15.75" customHeight="1" x14ac:dyDescent="0.25">
      <c r="A99" s="88" t="s">
        <v>180</v>
      </c>
      <c r="B99" s="89"/>
      <c r="C99" s="89"/>
      <c r="D99" s="89"/>
      <c r="E99" s="89"/>
    </row>
    <row r="100" spans="1:15" ht="18" customHeight="1" x14ac:dyDescent="0.25">
      <c r="A100" s="88" t="s">
        <v>178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5" ht="18.75" x14ac:dyDescent="0.25">
      <c r="A101" s="69"/>
      <c r="B101" s="70"/>
      <c r="C101" s="64"/>
      <c r="D101" s="64"/>
      <c r="E101" s="64"/>
      <c r="F101" s="65"/>
      <c r="G101" s="66"/>
      <c r="H101" s="117"/>
      <c r="I101" s="117"/>
      <c r="J101" s="117"/>
      <c r="K101" s="117"/>
      <c r="L101" s="117"/>
      <c r="M101" s="117"/>
      <c r="N101" s="117"/>
    </row>
  </sheetData>
  <mergeCells count="51">
    <mergeCell ref="O21:O26"/>
    <mergeCell ref="A1:B1"/>
    <mergeCell ref="A2:B2"/>
    <mergeCell ref="A98:N98"/>
    <mergeCell ref="H101:N101"/>
    <mergeCell ref="E19:R19"/>
    <mergeCell ref="E15:P15"/>
    <mergeCell ref="E16:P16"/>
    <mergeCell ref="E17:P17"/>
    <mergeCell ref="E18:P18"/>
    <mergeCell ref="A100:E100"/>
    <mergeCell ref="F100:J100"/>
    <mergeCell ref="K100:N100"/>
    <mergeCell ref="A20:E20"/>
    <mergeCell ref="A94:E94"/>
    <mergeCell ref="A95:E95"/>
    <mergeCell ref="A21:A26"/>
    <mergeCell ref="B6:L6"/>
    <mergeCell ref="B7:L7"/>
    <mergeCell ref="B8:L8"/>
    <mergeCell ref="B9:L9"/>
    <mergeCell ref="B10:L10"/>
    <mergeCell ref="B11:L11"/>
    <mergeCell ref="B12:L12"/>
    <mergeCell ref="B13:L13"/>
    <mergeCell ref="I21:N23"/>
    <mergeCell ref="D24:D26"/>
    <mergeCell ref="E24:E26"/>
    <mergeCell ref="D21:H23"/>
    <mergeCell ref="B21:B26"/>
    <mergeCell ref="C21:C26"/>
    <mergeCell ref="I24:J24"/>
    <mergeCell ref="A99:E99"/>
    <mergeCell ref="G96:H96"/>
    <mergeCell ref="G97:H97"/>
    <mergeCell ref="G93:H93"/>
    <mergeCell ref="A91:E91"/>
    <mergeCell ref="A92:E92"/>
    <mergeCell ref="A93:E93"/>
    <mergeCell ref="G91:H91"/>
    <mergeCell ref="G92:H92"/>
    <mergeCell ref="A97:E97"/>
    <mergeCell ref="F91:F97"/>
    <mergeCell ref="G94:H94"/>
    <mergeCell ref="G95:H95"/>
    <mergeCell ref="A96:E96"/>
    <mergeCell ref="K24:L24"/>
    <mergeCell ref="M24:N24"/>
    <mergeCell ref="F25:F26"/>
    <mergeCell ref="G25:H25"/>
    <mergeCell ref="F24:H24"/>
  </mergeCells>
  <pageMargins left="0.78740157480314965" right="0.19685039370078741" top="0.19685039370078741" bottom="0.19685039370078741" header="0.19685039370078741" footer="0.19685039370078741"/>
  <pageSetup paperSize="9" scale="81" fitToWidth="0" orientation="landscape" r:id="rId1"/>
  <rowBreaks count="2" manualBreakCount="2">
    <brk id="41" max="13" man="1"/>
    <brk id="70" max="13" man="1"/>
  </rowBreaks>
  <ignoredErrors>
    <ignoredError sqref="F62 F85 D43:D45 D33:D40" formulaRange="1"/>
    <ignoredError sqref="F55 F76 F80 F84 D55 D76 D80 D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75</v>
      </c>
    </row>
    <row r="2" spans="1:9" ht="30.75" customHeight="1" x14ac:dyDescent="0.25">
      <c r="A2" s="124" t="s">
        <v>69</v>
      </c>
      <c r="B2" s="124" t="s">
        <v>70</v>
      </c>
      <c r="C2" s="124" t="s">
        <v>52</v>
      </c>
      <c r="D2" s="124" t="s">
        <v>54</v>
      </c>
      <c r="E2" s="124"/>
      <c r="F2" s="124" t="s">
        <v>71</v>
      </c>
      <c r="G2" s="124" t="s">
        <v>60</v>
      </c>
      <c r="H2" s="124" t="s">
        <v>72</v>
      </c>
      <c r="I2" s="124" t="s">
        <v>59</v>
      </c>
    </row>
    <row r="3" spans="1:9" ht="24" x14ac:dyDescent="0.25">
      <c r="A3" s="124"/>
      <c r="B3" s="124"/>
      <c r="C3" s="124"/>
      <c r="D3" s="9" t="s">
        <v>73</v>
      </c>
      <c r="E3" s="9" t="s">
        <v>74</v>
      </c>
      <c r="F3" s="124"/>
      <c r="G3" s="124"/>
      <c r="H3" s="124"/>
      <c r="I3" s="124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2021-10-14T05:03:14Z</cp:lastPrinted>
  <dcterms:created xsi:type="dcterms:W3CDTF">2015-01-12T08:18:51Z</dcterms:created>
  <dcterms:modified xsi:type="dcterms:W3CDTF">2021-12-16T11:33:40Z</dcterms:modified>
</cp:coreProperties>
</file>